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835" windowHeight="9765"/>
  </bookViews>
  <sheets>
    <sheet name="Voorblad" sheetId="5" r:id="rId1"/>
    <sheet name="Basis" sheetId="1" r:id="rId2"/>
    <sheet name="Cum1" sheetId="2" r:id="rId3"/>
    <sheet name="Cum2" sheetId="3" r:id="rId4"/>
    <sheet name="Cum3" sheetId="4" r:id="rId5"/>
  </sheets>
  <calcPr calcId="145621"/>
</workbook>
</file>

<file path=xl/calcChain.xml><?xml version="1.0" encoding="utf-8"?>
<calcChain xmlns="http://schemas.openxmlformats.org/spreadsheetml/2006/main">
  <c r="F5" i="3" l="1"/>
  <c r="E5" i="4"/>
  <c r="E5" i="3"/>
  <c r="F5" i="4"/>
  <c r="F6" i="4" l="1"/>
  <c r="F7" i="4" s="1"/>
  <c r="F8" i="4" s="1"/>
  <c r="F9" i="4" s="1"/>
  <c r="F10" i="4" s="1"/>
  <c r="F11" i="4" s="1"/>
  <c r="F12" i="4"/>
  <c r="F13" i="4"/>
  <c r="F14" i="4"/>
  <c r="F15" i="4"/>
  <c r="F16" i="4"/>
  <c r="F17" i="4"/>
  <c r="F18" i="4"/>
  <c r="F19" i="4"/>
  <c r="F2" i="4" l="1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3" i="2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</calcChain>
</file>

<file path=xl/sharedStrings.xml><?xml version="1.0" encoding="utf-8"?>
<sst xmlns="http://schemas.openxmlformats.org/spreadsheetml/2006/main" count="23" uniqueCount="9">
  <si>
    <t>Week</t>
  </si>
  <si>
    <t>Realisatie</t>
  </si>
  <si>
    <t>Prognose</t>
  </si>
  <si>
    <t>Cum prognose</t>
  </si>
  <si>
    <t>Cum realisatie</t>
  </si>
  <si>
    <t>Gereal. week:</t>
  </si>
  <si>
    <t>www.ginfo.nl</t>
  </si>
  <si>
    <t>© 2016, G-Info/G. Verbruggen</t>
  </si>
  <si>
    <t>Voorbeeld materiaal -  Grafiek zonder nullen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</si>
</sst>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u/>
      <sz val="10"/>
      <color theme="9"/>
      <name val="Arial"/>
      <family val="2"/>
    </font>
    <font>
      <b/>
      <sz val="10"/>
      <name val="Verdana"/>
      <family val="2"/>
    </font>
    <font>
      <b/>
      <sz val="18"/>
      <color indexed="8"/>
      <name val="Arial"/>
      <family val="2"/>
    </font>
    <font>
      <b/>
      <sz val="30"/>
      <color indexed="3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2" fillId="0" borderId="0" xfId="1"/>
    <xf numFmtId="0" fontId="2" fillId="0" borderId="0" xfId="1" applyBorder="1"/>
    <xf numFmtId="0" fontId="2" fillId="3" borderId="0" xfId="1" applyFill="1"/>
    <xf numFmtId="0" fontId="2" fillId="3" borderId="0" xfId="1" applyFill="1" applyBorder="1"/>
    <xf numFmtId="0" fontId="2" fillId="4" borderId="0" xfId="1" applyFill="1"/>
    <xf numFmtId="0" fontId="2" fillId="4" borderId="0" xfId="1" applyFill="1" applyBorder="1"/>
    <xf numFmtId="0" fontId="2" fillId="4" borderId="9" xfId="1" applyFill="1" applyBorder="1"/>
    <xf numFmtId="0" fontId="2" fillId="4" borderId="10" xfId="1" applyFill="1" applyBorder="1"/>
    <xf numFmtId="0" fontId="2" fillId="4" borderId="11" xfId="1" applyFill="1" applyBorder="1"/>
    <xf numFmtId="0" fontId="2" fillId="4" borderId="12" xfId="1" applyFill="1" applyBorder="1"/>
    <xf numFmtId="0" fontId="2" fillId="4" borderId="13" xfId="1" applyFill="1" applyBorder="1"/>
    <xf numFmtId="0" fontId="3" fillId="4" borderId="0" xfId="2" applyFill="1" applyAlignment="1" applyProtection="1">
      <alignment horizontal="right"/>
      <protection locked="0"/>
    </xf>
    <xf numFmtId="0" fontId="3" fillId="4" borderId="0" xfId="2" applyFill="1" applyBorder="1" applyAlignment="1" applyProtection="1">
      <alignment horizontal="right"/>
      <protection locked="0"/>
    </xf>
    <xf numFmtId="0" fontId="4" fillId="4" borderId="0" xfId="1" applyFont="1" applyFill="1" applyBorder="1" applyAlignment="1">
      <alignment horizontal="right"/>
    </xf>
    <xf numFmtId="0" fontId="5" fillId="4" borderId="0" xfId="1" applyFont="1" applyFill="1" applyBorder="1" applyAlignment="1">
      <alignment horizontal="right"/>
    </xf>
    <xf numFmtId="0" fontId="6" fillId="4" borderId="0" xfId="1" applyFont="1" applyFill="1" applyBorder="1" applyAlignment="1">
      <alignment horizontal="right"/>
    </xf>
    <xf numFmtId="0" fontId="7" fillId="4" borderId="0" xfId="1" applyFont="1" applyFill="1" applyBorder="1"/>
    <xf numFmtId="0" fontId="2" fillId="4" borderId="14" xfId="1" applyFill="1" applyBorder="1"/>
    <xf numFmtId="0" fontId="2" fillId="4" borderId="15" xfId="1" applyFill="1" applyBorder="1"/>
    <xf numFmtId="0" fontId="2" fillId="4" borderId="16" xfId="1" applyFill="1" applyBorder="1"/>
  </cellXfs>
  <cellStyles count="3">
    <cellStyle name="Hyperlink" xfId="2" builtinId="8"/>
    <cellStyle name="Normal 2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Basis!$C$2</c:f>
              <c:strCache>
                <c:ptCount val="1"/>
                <c:pt idx="0">
                  <c:v>Prognose</c:v>
                </c:pt>
              </c:strCache>
            </c:strRef>
          </c:tx>
          <c:invertIfNegative val="0"/>
          <c:cat>
            <c:numRef>
              <c:f>Basis!$B$3:$B$17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Basis!$C$3:$C$17</c:f>
              <c:numCache>
                <c:formatCode>General</c:formatCode>
                <c:ptCount val="15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110</c:v>
                </c:pt>
                <c:pt idx="4">
                  <c:v>150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110</c:v>
                </c:pt>
                <c:pt idx="9">
                  <c:v>150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110</c:v>
                </c:pt>
                <c:pt idx="14">
                  <c:v>150</c:v>
                </c:pt>
              </c:numCache>
            </c:numRef>
          </c:val>
        </c:ser>
        <c:ser>
          <c:idx val="2"/>
          <c:order val="1"/>
          <c:tx>
            <c:strRef>
              <c:f>Basis!$D$2</c:f>
              <c:strCache>
                <c:ptCount val="1"/>
                <c:pt idx="0">
                  <c:v>Realisatie</c:v>
                </c:pt>
              </c:strCache>
            </c:strRef>
          </c:tx>
          <c:invertIfNegative val="0"/>
          <c:cat>
            <c:numRef>
              <c:f>Basis!$B$3:$B$17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Basis!$D$3:$D$17</c:f>
              <c:numCache>
                <c:formatCode>General</c:formatCode>
                <c:ptCount val="15"/>
                <c:pt idx="0">
                  <c:v>100</c:v>
                </c:pt>
                <c:pt idx="1">
                  <c:v>90</c:v>
                </c:pt>
                <c:pt idx="2">
                  <c:v>130</c:v>
                </c:pt>
                <c:pt idx="4">
                  <c:v>200</c:v>
                </c:pt>
                <c:pt idx="5">
                  <c:v>130</c:v>
                </c:pt>
                <c:pt idx="6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29600"/>
        <c:axId val="142524416"/>
      </c:barChart>
      <c:catAx>
        <c:axId val="13192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524416"/>
        <c:crosses val="autoZero"/>
        <c:auto val="1"/>
        <c:lblAlgn val="ctr"/>
        <c:lblOffset val="100"/>
        <c:noMultiLvlLbl val="0"/>
      </c:catAx>
      <c:valAx>
        <c:axId val="14252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2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'Cum1'!$C$2</c:f>
              <c:strCache>
                <c:ptCount val="1"/>
                <c:pt idx="0">
                  <c:v>Prognose</c:v>
                </c:pt>
              </c:strCache>
            </c:strRef>
          </c:tx>
          <c:invertIfNegative val="0"/>
          <c:cat>
            <c:numRef>
              <c:f>'Cum1'!$B$3:$B$17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'Cum1'!$C$3:$C$17</c:f>
              <c:numCache>
                <c:formatCode>General</c:formatCode>
                <c:ptCount val="15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110</c:v>
                </c:pt>
                <c:pt idx="4">
                  <c:v>150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110</c:v>
                </c:pt>
                <c:pt idx="9">
                  <c:v>150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110</c:v>
                </c:pt>
                <c:pt idx="14">
                  <c:v>150</c:v>
                </c:pt>
              </c:numCache>
            </c:numRef>
          </c:val>
        </c:ser>
        <c:ser>
          <c:idx val="2"/>
          <c:order val="1"/>
          <c:tx>
            <c:strRef>
              <c:f>'Cum1'!$D$2</c:f>
              <c:strCache>
                <c:ptCount val="1"/>
                <c:pt idx="0">
                  <c:v>Realisatie</c:v>
                </c:pt>
              </c:strCache>
            </c:strRef>
          </c:tx>
          <c:invertIfNegative val="0"/>
          <c:cat>
            <c:numRef>
              <c:f>'Cum1'!$B$3:$B$17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'Cum1'!$D$3:$D$17</c:f>
              <c:numCache>
                <c:formatCode>General</c:formatCode>
                <c:ptCount val="15"/>
                <c:pt idx="0">
                  <c:v>100</c:v>
                </c:pt>
                <c:pt idx="1">
                  <c:v>70</c:v>
                </c:pt>
                <c:pt idx="2">
                  <c:v>130</c:v>
                </c:pt>
                <c:pt idx="4">
                  <c:v>200</c:v>
                </c:pt>
                <c:pt idx="5">
                  <c:v>120</c:v>
                </c:pt>
                <c:pt idx="6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68352"/>
        <c:axId val="187944960"/>
      </c:barChart>
      <c:lineChart>
        <c:grouping val="standard"/>
        <c:varyColors val="0"/>
        <c:ser>
          <c:idx val="0"/>
          <c:order val="2"/>
          <c:tx>
            <c:strRef>
              <c:f>'Cum1'!$E$2</c:f>
              <c:strCache>
                <c:ptCount val="1"/>
                <c:pt idx="0">
                  <c:v>Cum prognose</c:v>
                </c:pt>
              </c:strCache>
            </c:strRef>
          </c:tx>
          <c:marker>
            <c:symbol val="none"/>
          </c:marker>
          <c:cat>
            <c:numRef>
              <c:f>'Cum1'!$B$3:$B$17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'Cum1'!$E$3:$E$17</c:f>
              <c:numCache>
                <c:formatCode>General</c:formatCode>
                <c:ptCount val="15"/>
                <c:pt idx="0">
                  <c:v>100</c:v>
                </c:pt>
                <c:pt idx="1">
                  <c:v>210</c:v>
                </c:pt>
                <c:pt idx="2">
                  <c:v>330</c:v>
                </c:pt>
                <c:pt idx="3">
                  <c:v>440</c:v>
                </c:pt>
                <c:pt idx="4">
                  <c:v>590</c:v>
                </c:pt>
                <c:pt idx="5">
                  <c:v>690</c:v>
                </c:pt>
                <c:pt idx="6">
                  <c:v>800</c:v>
                </c:pt>
                <c:pt idx="7">
                  <c:v>920</c:v>
                </c:pt>
                <c:pt idx="8">
                  <c:v>1030</c:v>
                </c:pt>
                <c:pt idx="9">
                  <c:v>1180</c:v>
                </c:pt>
                <c:pt idx="10">
                  <c:v>1280</c:v>
                </c:pt>
                <c:pt idx="11">
                  <c:v>1390</c:v>
                </c:pt>
                <c:pt idx="12">
                  <c:v>1510</c:v>
                </c:pt>
                <c:pt idx="13">
                  <c:v>1620</c:v>
                </c:pt>
                <c:pt idx="14">
                  <c:v>1770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'Cum1'!$F$2</c:f>
              <c:strCache>
                <c:ptCount val="1"/>
                <c:pt idx="0">
                  <c:v>Cum realisatie</c:v>
                </c:pt>
              </c:strCache>
            </c:strRef>
          </c:tx>
          <c:marker>
            <c:symbol val="none"/>
          </c:marker>
          <c:cat>
            <c:numRef>
              <c:f>'Cum1'!$B$3:$B$17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'Cum1'!$F$3:$F$17</c:f>
              <c:numCache>
                <c:formatCode>General</c:formatCode>
                <c:ptCount val="15"/>
                <c:pt idx="0">
                  <c:v>100</c:v>
                </c:pt>
                <c:pt idx="1">
                  <c:v>170</c:v>
                </c:pt>
                <c:pt idx="2">
                  <c:v>300</c:v>
                </c:pt>
                <c:pt idx="3">
                  <c:v>300</c:v>
                </c:pt>
                <c:pt idx="4">
                  <c:v>500</c:v>
                </c:pt>
                <c:pt idx="5">
                  <c:v>620</c:v>
                </c:pt>
                <c:pt idx="6">
                  <c:v>760</c:v>
                </c:pt>
                <c:pt idx="7">
                  <c:v>760</c:v>
                </c:pt>
                <c:pt idx="8">
                  <c:v>760</c:v>
                </c:pt>
                <c:pt idx="9">
                  <c:v>760</c:v>
                </c:pt>
                <c:pt idx="10">
                  <c:v>760</c:v>
                </c:pt>
                <c:pt idx="11">
                  <c:v>760</c:v>
                </c:pt>
                <c:pt idx="12">
                  <c:v>760</c:v>
                </c:pt>
                <c:pt idx="13">
                  <c:v>760</c:v>
                </c:pt>
                <c:pt idx="14">
                  <c:v>760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3216"/>
        <c:axId val="187947648"/>
      </c:lineChart>
      <c:catAx>
        <c:axId val="1876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944960"/>
        <c:crosses val="autoZero"/>
        <c:auto val="1"/>
        <c:lblAlgn val="ctr"/>
        <c:lblOffset val="100"/>
        <c:noMultiLvlLbl val="0"/>
      </c:catAx>
      <c:valAx>
        <c:axId val="18794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68352"/>
        <c:crosses val="autoZero"/>
        <c:crossBetween val="between"/>
      </c:valAx>
      <c:valAx>
        <c:axId val="1879476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89753216"/>
        <c:crosses val="max"/>
        <c:crossBetween val="between"/>
      </c:valAx>
      <c:catAx>
        <c:axId val="18975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9476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'Cum2'!$C$4</c:f>
              <c:strCache>
                <c:ptCount val="1"/>
                <c:pt idx="0">
                  <c:v>Prognose</c:v>
                </c:pt>
              </c:strCache>
            </c:strRef>
          </c:tx>
          <c:invertIfNegative val="0"/>
          <c:cat>
            <c:numRef>
              <c:f>'Cum2'!$B$5:$B$19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'Cum2'!$C$5:$C$19</c:f>
              <c:numCache>
                <c:formatCode>General</c:formatCode>
                <c:ptCount val="15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110</c:v>
                </c:pt>
                <c:pt idx="4">
                  <c:v>150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110</c:v>
                </c:pt>
                <c:pt idx="9">
                  <c:v>150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110</c:v>
                </c:pt>
                <c:pt idx="14">
                  <c:v>150</c:v>
                </c:pt>
              </c:numCache>
            </c:numRef>
          </c:val>
        </c:ser>
        <c:ser>
          <c:idx val="2"/>
          <c:order val="1"/>
          <c:tx>
            <c:strRef>
              <c:f>'Cum2'!$D$4</c:f>
              <c:strCache>
                <c:ptCount val="1"/>
                <c:pt idx="0">
                  <c:v>Realisatie</c:v>
                </c:pt>
              </c:strCache>
            </c:strRef>
          </c:tx>
          <c:invertIfNegative val="0"/>
          <c:cat>
            <c:numRef>
              <c:f>'Cum2'!$B$5:$B$19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'Cum2'!$D$5:$D$19</c:f>
              <c:numCache>
                <c:formatCode>General</c:formatCode>
                <c:ptCount val="15"/>
                <c:pt idx="0">
                  <c:v>90</c:v>
                </c:pt>
                <c:pt idx="1">
                  <c:v>80</c:v>
                </c:pt>
                <c:pt idx="2">
                  <c:v>130</c:v>
                </c:pt>
                <c:pt idx="4">
                  <c:v>200</c:v>
                </c:pt>
                <c:pt idx="5">
                  <c:v>120</c:v>
                </c:pt>
                <c:pt idx="6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79680"/>
        <c:axId val="131881216"/>
      </c:barChart>
      <c:lineChart>
        <c:grouping val="standard"/>
        <c:varyColors val="0"/>
        <c:ser>
          <c:idx val="0"/>
          <c:order val="2"/>
          <c:tx>
            <c:strRef>
              <c:f>'Cum2'!$E$4</c:f>
              <c:strCache>
                <c:ptCount val="1"/>
                <c:pt idx="0">
                  <c:v>Cum prognose</c:v>
                </c:pt>
              </c:strCache>
            </c:strRef>
          </c:tx>
          <c:marker>
            <c:symbol val="none"/>
          </c:marker>
          <c:cat>
            <c:numRef>
              <c:f>'Cum2'!$B$5:$B$19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'Cum2'!$E$5:$E$19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760</c:v>
                </c:pt>
                <c:pt idx="7">
                  <c:v>880</c:v>
                </c:pt>
                <c:pt idx="8">
                  <c:v>990</c:v>
                </c:pt>
                <c:pt idx="9">
                  <c:v>1140</c:v>
                </c:pt>
                <c:pt idx="10">
                  <c:v>1240</c:v>
                </c:pt>
                <c:pt idx="11">
                  <c:v>1350</c:v>
                </c:pt>
                <c:pt idx="12">
                  <c:v>1470</c:v>
                </c:pt>
                <c:pt idx="13">
                  <c:v>1580</c:v>
                </c:pt>
                <c:pt idx="14">
                  <c:v>1730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'Cum2'!$F$4</c:f>
              <c:strCache>
                <c:ptCount val="1"/>
                <c:pt idx="0">
                  <c:v>Cum realisatie</c:v>
                </c:pt>
              </c:strCache>
            </c:strRef>
          </c:tx>
          <c:marker>
            <c:symbol val="none"/>
          </c:marker>
          <c:cat>
            <c:numRef>
              <c:f>'Cum2'!$B$5:$B$19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'Cum2'!$F$5:$F$19</c:f>
              <c:numCache>
                <c:formatCode>General</c:formatCode>
                <c:ptCount val="15"/>
                <c:pt idx="0">
                  <c:v>90</c:v>
                </c:pt>
                <c:pt idx="1">
                  <c:v>170</c:v>
                </c:pt>
                <c:pt idx="2">
                  <c:v>300</c:v>
                </c:pt>
                <c:pt idx="3">
                  <c:v>300</c:v>
                </c:pt>
                <c:pt idx="4">
                  <c:v>500</c:v>
                </c:pt>
                <c:pt idx="5">
                  <c:v>620</c:v>
                </c:pt>
                <c:pt idx="6">
                  <c:v>760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84544"/>
        <c:axId val="131883008"/>
      </c:lineChart>
      <c:catAx>
        <c:axId val="13187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881216"/>
        <c:crosses val="autoZero"/>
        <c:auto val="1"/>
        <c:lblAlgn val="ctr"/>
        <c:lblOffset val="100"/>
        <c:noMultiLvlLbl val="0"/>
      </c:catAx>
      <c:valAx>
        <c:axId val="13188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79680"/>
        <c:crosses val="autoZero"/>
        <c:crossBetween val="between"/>
      </c:valAx>
      <c:valAx>
        <c:axId val="131883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31884544"/>
        <c:crosses val="max"/>
        <c:crossBetween val="between"/>
      </c:valAx>
      <c:catAx>
        <c:axId val="13188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88300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'Cum3'!$F$2</c:f>
          <c:strCache>
            <c:ptCount val="1"/>
            <c:pt idx="0">
              <c:v>Realisatie t/m week 7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'Cum3'!$C$4</c:f>
              <c:strCache>
                <c:ptCount val="1"/>
                <c:pt idx="0">
                  <c:v>Prognose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numRef>
              <c:f>'Cum3'!$B$5:$B$19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'Cum3'!$C$5:$C$19</c:f>
              <c:numCache>
                <c:formatCode>General</c:formatCode>
                <c:ptCount val="15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110</c:v>
                </c:pt>
                <c:pt idx="4">
                  <c:v>150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110</c:v>
                </c:pt>
                <c:pt idx="9">
                  <c:v>150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110</c:v>
                </c:pt>
                <c:pt idx="14">
                  <c:v>150</c:v>
                </c:pt>
              </c:numCache>
            </c:numRef>
          </c:val>
        </c:ser>
        <c:ser>
          <c:idx val="2"/>
          <c:order val="1"/>
          <c:tx>
            <c:strRef>
              <c:f>'Cum3'!$D$4</c:f>
              <c:strCache>
                <c:ptCount val="1"/>
                <c:pt idx="0">
                  <c:v>Realisatie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'Cum3'!$B$5:$B$19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'Cum3'!$D$5:$D$19</c:f>
              <c:numCache>
                <c:formatCode>General</c:formatCode>
                <c:ptCount val="15"/>
                <c:pt idx="0">
                  <c:v>90</c:v>
                </c:pt>
                <c:pt idx="1">
                  <c:v>80</c:v>
                </c:pt>
                <c:pt idx="2">
                  <c:v>130</c:v>
                </c:pt>
                <c:pt idx="4">
                  <c:v>200</c:v>
                </c:pt>
                <c:pt idx="5">
                  <c:v>120</c:v>
                </c:pt>
                <c:pt idx="6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82464"/>
        <c:axId val="131984000"/>
      </c:barChart>
      <c:lineChart>
        <c:grouping val="standard"/>
        <c:varyColors val="0"/>
        <c:ser>
          <c:idx val="0"/>
          <c:order val="2"/>
          <c:tx>
            <c:strRef>
              <c:f>'Cum3'!$E$4</c:f>
              <c:strCache>
                <c:ptCount val="1"/>
                <c:pt idx="0">
                  <c:v>Cum prognose</c:v>
                </c:pt>
              </c:strCache>
            </c:strRef>
          </c:tx>
          <c:marker>
            <c:symbol val="none"/>
          </c:marker>
          <c:cat>
            <c:numRef>
              <c:f>'Cum3'!$B$5:$B$19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'Cum3'!$E$5:$E$19</c:f>
              <c:numCache>
                <c:formatCode>General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760</c:v>
                </c:pt>
                <c:pt idx="7">
                  <c:v>880</c:v>
                </c:pt>
                <c:pt idx="8">
                  <c:v>990</c:v>
                </c:pt>
                <c:pt idx="9">
                  <c:v>1140</c:v>
                </c:pt>
                <c:pt idx="10">
                  <c:v>1240</c:v>
                </c:pt>
                <c:pt idx="11">
                  <c:v>1350</c:v>
                </c:pt>
                <c:pt idx="12">
                  <c:v>1470</c:v>
                </c:pt>
                <c:pt idx="13">
                  <c:v>1580</c:v>
                </c:pt>
                <c:pt idx="14">
                  <c:v>1730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'Cum3'!$F$4</c:f>
              <c:strCache>
                <c:ptCount val="1"/>
                <c:pt idx="0">
                  <c:v>Cum realisatie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'Cum3'!$B$5:$B$19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'Cum3'!$F$5:$F$19</c:f>
              <c:numCache>
                <c:formatCode>General</c:formatCode>
                <c:ptCount val="15"/>
                <c:pt idx="0">
                  <c:v>90</c:v>
                </c:pt>
                <c:pt idx="1">
                  <c:v>170</c:v>
                </c:pt>
                <c:pt idx="2">
                  <c:v>300</c:v>
                </c:pt>
                <c:pt idx="3">
                  <c:v>300</c:v>
                </c:pt>
                <c:pt idx="4">
                  <c:v>500</c:v>
                </c:pt>
                <c:pt idx="5">
                  <c:v>620</c:v>
                </c:pt>
                <c:pt idx="6">
                  <c:v>760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00384"/>
        <c:axId val="151998848"/>
      </c:lineChart>
      <c:catAx>
        <c:axId val="1319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984000"/>
        <c:crosses val="autoZero"/>
        <c:auto val="1"/>
        <c:lblAlgn val="ctr"/>
        <c:lblOffset val="100"/>
        <c:noMultiLvlLbl val="0"/>
      </c:catAx>
      <c:valAx>
        <c:axId val="13198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82464"/>
        <c:crosses val="autoZero"/>
        <c:crossBetween val="between"/>
      </c:valAx>
      <c:valAx>
        <c:axId val="151998848"/>
        <c:scaling>
          <c:orientation val="minMax"/>
          <c:max val="2500"/>
        </c:scaling>
        <c:delete val="0"/>
        <c:axPos val="r"/>
        <c:numFmt formatCode="General" sourceLinked="1"/>
        <c:majorTickMark val="out"/>
        <c:minorTickMark val="none"/>
        <c:tickLblPos val="nextTo"/>
        <c:crossAx val="152000384"/>
        <c:crosses val="max"/>
        <c:crossBetween val="between"/>
      </c:valAx>
      <c:catAx>
        <c:axId val="15200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9988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889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317500</xdr:colOff>
      <xdr:row>5</xdr:row>
      <xdr:rowOff>76201</xdr:rowOff>
    </xdr:from>
    <xdr:ext cx="2466266" cy="1695450"/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85826"/>
          <a:ext cx="2466266" cy="1695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47625</xdr:rowOff>
    </xdr:from>
    <xdr:to>
      <xdr:col>12</xdr:col>
      <xdr:colOff>342900</xdr:colOff>
      <xdr:row>16</xdr:row>
      <xdr:rowOff>123825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1</xdr:row>
      <xdr:rowOff>95250</xdr:rowOff>
    </xdr:from>
    <xdr:to>
      <xdr:col>19</xdr:col>
      <xdr:colOff>171449</xdr:colOff>
      <xdr:row>23</xdr:row>
      <xdr:rowOff>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3</xdr:row>
      <xdr:rowOff>95250</xdr:rowOff>
    </xdr:from>
    <xdr:to>
      <xdr:col>19</xdr:col>
      <xdr:colOff>171449</xdr:colOff>
      <xdr:row>25</xdr:row>
      <xdr:rowOff>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0</xdr:row>
      <xdr:rowOff>142875</xdr:rowOff>
    </xdr:from>
    <xdr:to>
      <xdr:col>17</xdr:col>
      <xdr:colOff>600074</xdr:colOff>
      <xdr:row>22</xdr:row>
      <xdr:rowOff>47625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0" customHeight="1" zeroHeight="1" x14ac:dyDescent="0.2"/>
  <cols>
    <col min="1" max="1" width="1.140625" style="11" customWidth="1"/>
    <col min="2" max="3" width="8.85546875" style="11" customWidth="1"/>
    <col min="4" max="4" width="2.7109375" style="11" customWidth="1"/>
    <col min="5" max="13" width="8.85546875" style="11" customWidth="1"/>
    <col min="14" max="14" width="5.85546875" style="12" customWidth="1"/>
    <col min="15" max="15" width="10.28515625" style="11" customWidth="1"/>
    <col min="16" max="16" width="2.85546875" style="11" customWidth="1"/>
    <col min="17" max="26" width="9.140625" style="11" customWidth="1"/>
    <col min="27" max="16384" width="9.140625" style="11" hidden="1"/>
  </cols>
  <sheetData>
    <row r="1" spans="1:44" ht="6.9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</row>
    <row r="2" spans="1:44" ht="12.7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ht="12.75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</row>
    <row r="4" spans="1:44" ht="13.5" thickBot="1" x14ac:dyDescent="0.25">
      <c r="A4" s="13"/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5"/>
      <c r="P4" s="15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</row>
    <row r="5" spans="1:44" ht="13.5" thickTop="1" x14ac:dyDescent="0.2">
      <c r="A5" s="13"/>
      <c r="B5" s="13"/>
      <c r="C5" s="13"/>
      <c r="D5" s="15"/>
      <c r="E5" s="30"/>
      <c r="F5" s="29"/>
      <c r="G5" s="29"/>
      <c r="H5" s="29"/>
      <c r="I5" s="29"/>
      <c r="J5" s="29"/>
      <c r="K5" s="29"/>
      <c r="L5" s="29"/>
      <c r="M5" s="29"/>
      <c r="N5" s="29"/>
      <c r="O5" s="28"/>
      <c r="P5" s="15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spans="1:44" ht="20.25" x14ac:dyDescent="0.3">
      <c r="A6" s="13"/>
      <c r="B6" s="13"/>
      <c r="C6" s="13"/>
      <c r="D6" s="15"/>
      <c r="E6" s="21"/>
      <c r="F6" s="27"/>
      <c r="G6" s="16"/>
      <c r="H6" s="16"/>
      <c r="I6" s="16"/>
      <c r="J6" s="16"/>
      <c r="K6" s="16"/>
      <c r="L6" s="16"/>
      <c r="M6" s="16"/>
      <c r="N6" s="16"/>
      <c r="O6" s="20"/>
      <c r="P6" s="15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ht="12.75" x14ac:dyDescent="0.2">
      <c r="A7" s="13"/>
      <c r="B7" s="13"/>
      <c r="C7" s="13"/>
      <c r="D7" s="15"/>
      <c r="E7" s="21"/>
      <c r="F7" s="16"/>
      <c r="G7" s="16"/>
      <c r="H7" s="16"/>
      <c r="I7" s="16"/>
      <c r="J7" s="16"/>
      <c r="K7" s="16"/>
      <c r="L7" s="16"/>
      <c r="M7" s="16"/>
      <c r="N7" s="16"/>
      <c r="O7" s="20"/>
      <c r="P7" s="15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</row>
    <row r="8" spans="1:44" ht="12.75" x14ac:dyDescent="0.2">
      <c r="A8" s="13"/>
      <c r="B8" s="13"/>
      <c r="C8" s="13"/>
      <c r="D8" s="15"/>
      <c r="E8" s="21"/>
      <c r="F8" s="16"/>
      <c r="G8" s="16"/>
      <c r="H8" s="16"/>
      <c r="I8" s="16"/>
      <c r="J8" s="16"/>
      <c r="K8" s="16"/>
      <c r="L8" s="16"/>
      <c r="M8" s="16"/>
      <c r="N8" s="16"/>
      <c r="O8" s="20"/>
      <c r="P8" s="15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1:44" ht="12.75" x14ac:dyDescent="0.2">
      <c r="A9" s="13"/>
      <c r="B9" s="13"/>
      <c r="C9" s="13"/>
      <c r="D9" s="15"/>
      <c r="E9" s="21"/>
      <c r="F9" s="16"/>
      <c r="G9" s="16"/>
      <c r="H9" s="16"/>
      <c r="I9" s="16"/>
      <c r="J9" s="16"/>
      <c r="K9" s="16"/>
      <c r="L9" s="16"/>
      <c r="M9" s="16"/>
      <c r="N9" s="16"/>
      <c r="O9" s="20"/>
      <c r="P9" s="15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44" ht="12.75" x14ac:dyDescent="0.2">
      <c r="A10" s="13"/>
      <c r="B10" s="13"/>
      <c r="C10" s="13"/>
      <c r="D10" s="15"/>
      <c r="E10" s="21"/>
      <c r="F10" s="16"/>
      <c r="G10" s="16"/>
      <c r="H10" s="16"/>
      <c r="I10" s="16"/>
      <c r="J10" s="16"/>
      <c r="K10" s="16"/>
      <c r="L10" s="16"/>
      <c r="M10" s="16"/>
      <c r="N10" s="16"/>
      <c r="O10" s="20"/>
      <c r="P10" s="15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ht="12.75" x14ac:dyDescent="0.2">
      <c r="A11" s="13"/>
      <c r="B11" s="13"/>
      <c r="C11" s="13"/>
      <c r="D11" s="15"/>
      <c r="E11" s="21"/>
      <c r="F11" s="16"/>
      <c r="G11" s="16"/>
      <c r="H11" s="16"/>
      <c r="I11" s="16"/>
      <c r="J11" s="16"/>
      <c r="K11" s="16"/>
      <c r="L11" s="16"/>
      <c r="M11" s="16"/>
      <c r="N11" s="16"/>
      <c r="O11" s="20"/>
      <c r="P11" s="15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</row>
    <row r="12" spans="1:44" ht="12.75" x14ac:dyDescent="0.2">
      <c r="A12" s="13"/>
      <c r="B12" s="13"/>
      <c r="C12" s="13"/>
      <c r="D12" s="15"/>
      <c r="E12" s="21"/>
      <c r="F12" s="16"/>
      <c r="G12" s="16"/>
      <c r="H12" s="16"/>
      <c r="I12" s="16"/>
      <c r="J12" s="16"/>
      <c r="K12" s="16"/>
      <c r="L12" s="16"/>
      <c r="M12" s="16"/>
      <c r="N12" s="16"/>
      <c r="O12" s="20"/>
      <c r="P12" s="15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</row>
    <row r="13" spans="1:44" ht="12.75" x14ac:dyDescent="0.2">
      <c r="A13" s="13"/>
      <c r="B13" s="13"/>
      <c r="C13" s="13"/>
      <c r="D13" s="15"/>
      <c r="E13" s="21"/>
      <c r="F13" s="16"/>
      <c r="G13" s="16"/>
      <c r="H13" s="16"/>
      <c r="I13" s="16"/>
      <c r="J13" s="16"/>
      <c r="K13" s="16"/>
      <c r="L13" s="16"/>
      <c r="M13" s="16"/>
      <c r="N13" s="16"/>
      <c r="O13" s="20"/>
      <c r="P13" s="15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ht="12.75" x14ac:dyDescent="0.2">
      <c r="A14" s="13"/>
      <c r="B14" s="13"/>
      <c r="C14" s="13"/>
      <c r="D14" s="15"/>
      <c r="E14" s="21"/>
      <c r="F14" s="16"/>
      <c r="G14" s="16"/>
      <c r="H14" s="16"/>
      <c r="I14" s="16"/>
      <c r="J14" s="16"/>
      <c r="K14" s="16"/>
      <c r="L14" s="16"/>
      <c r="M14" s="16"/>
      <c r="N14" s="16"/>
      <c r="O14" s="20"/>
      <c r="P14" s="15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spans="1:44" ht="12.75" x14ac:dyDescent="0.2">
      <c r="A15" s="13"/>
      <c r="B15" s="13"/>
      <c r="C15" s="13"/>
      <c r="D15" s="15"/>
      <c r="E15" s="21"/>
      <c r="F15" s="16"/>
      <c r="G15" s="16"/>
      <c r="H15" s="16"/>
      <c r="I15" s="16"/>
      <c r="J15" s="16"/>
      <c r="K15" s="16"/>
      <c r="L15" s="16"/>
      <c r="M15" s="16"/>
      <c r="N15" s="16"/>
      <c r="O15" s="20"/>
      <c r="P15" s="15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ht="12.75" x14ac:dyDescent="0.2">
      <c r="A16" s="13"/>
      <c r="B16" s="13"/>
      <c r="C16" s="13"/>
      <c r="D16" s="15"/>
      <c r="E16" s="21"/>
      <c r="F16" s="16"/>
      <c r="G16" s="16"/>
      <c r="H16" s="16"/>
      <c r="I16" s="16"/>
      <c r="J16" s="16"/>
      <c r="K16" s="16"/>
      <c r="L16" s="16"/>
      <c r="M16" s="16"/>
      <c r="N16" s="16"/>
      <c r="O16" s="20"/>
      <c r="P16" s="15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1:44" ht="12.75" x14ac:dyDescent="0.2">
      <c r="A17" s="13"/>
      <c r="B17" s="13"/>
      <c r="C17" s="13"/>
      <c r="D17" s="15"/>
      <c r="E17" s="21"/>
      <c r="F17" s="16"/>
      <c r="G17" s="16"/>
      <c r="H17" s="16"/>
      <c r="I17" s="16"/>
      <c r="J17" s="16"/>
      <c r="K17" s="16"/>
      <c r="L17" s="16"/>
      <c r="M17" s="16"/>
      <c r="N17" s="16"/>
      <c r="O17" s="20"/>
      <c r="P17" s="15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</row>
    <row r="18" spans="1:44" ht="37.5" x14ac:dyDescent="0.5">
      <c r="A18" s="13"/>
      <c r="B18" s="13"/>
      <c r="C18" s="13"/>
      <c r="D18" s="15"/>
      <c r="E18" s="21"/>
      <c r="F18" s="16"/>
      <c r="G18" s="16"/>
      <c r="H18" s="16"/>
      <c r="I18" s="16"/>
      <c r="J18" s="16"/>
      <c r="K18" s="16"/>
      <c r="L18" s="16"/>
      <c r="M18" s="16"/>
      <c r="N18" s="26"/>
      <c r="O18" s="20"/>
      <c r="P18" s="1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</row>
    <row r="19" spans="1:44" ht="12.75" x14ac:dyDescent="0.2">
      <c r="A19" s="13"/>
      <c r="B19" s="13"/>
      <c r="C19" s="13"/>
      <c r="D19" s="15"/>
      <c r="E19" s="21"/>
      <c r="F19" s="16"/>
      <c r="G19" s="16"/>
      <c r="H19" s="16"/>
      <c r="I19" s="16"/>
      <c r="J19" s="16"/>
      <c r="K19" s="16"/>
      <c r="L19" s="16"/>
      <c r="M19" s="16"/>
      <c r="N19" s="16"/>
      <c r="O19" s="20"/>
      <c r="P19" s="15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spans="1:44" ht="12.75" x14ac:dyDescent="0.2">
      <c r="A20" s="13"/>
      <c r="B20" s="13"/>
      <c r="C20" s="13"/>
      <c r="D20" s="15"/>
      <c r="E20" s="21"/>
      <c r="F20" s="16"/>
      <c r="G20" s="16"/>
      <c r="H20" s="16"/>
      <c r="I20" s="16"/>
      <c r="J20" s="16"/>
      <c r="K20" s="16"/>
      <c r="L20" s="16"/>
      <c r="M20" s="16"/>
      <c r="N20" s="16"/>
      <c r="O20" s="20"/>
      <c r="P20" s="15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</row>
    <row r="21" spans="1:44" ht="12.75" x14ac:dyDescent="0.2">
      <c r="A21" s="13"/>
      <c r="B21" s="13"/>
      <c r="C21" s="13"/>
      <c r="D21" s="15"/>
      <c r="E21" s="21"/>
      <c r="F21" s="16"/>
      <c r="G21" s="16"/>
      <c r="H21" s="16"/>
      <c r="I21" s="16"/>
      <c r="J21" s="16"/>
      <c r="K21" s="16"/>
      <c r="L21" s="16"/>
      <c r="M21" s="16"/>
      <c r="N21" s="16"/>
      <c r="O21" s="20"/>
      <c r="P21" s="15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</row>
    <row r="22" spans="1:44" ht="12.75" x14ac:dyDescent="0.2">
      <c r="A22" s="13"/>
      <c r="B22" s="13"/>
      <c r="C22" s="13"/>
      <c r="D22" s="15"/>
      <c r="E22" s="21"/>
      <c r="F22" s="16"/>
      <c r="G22" s="16"/>
      <c r="H22" s="16"/>
      <c r="I22" s="16"/>
      <c r="J22" s="16"/>
      <c r="K22" s="16"/>
      <c r="L22" s="16"/>
      <c r="M22" s="16"/>
      <c r="N22" s="16"/>
      <c r="O22" s="20"/>
      <c r="P22" s="15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</row>
    <row r="23" spans="1:44" ht="12.75" x14ac:dyDescent="0.2">
      <c r="A23" s="13"/>
      <c r="B23" s="13"/>
      <c r="C23" s="13"/>
      <c r="D23" s="15"/>
      <c r="E23" s="21"/>
      <c r="F23" s="16"/>
      <c r="G23" s="16"/>
      <c r="H23" s="16"/>
      <c r="I23" s="16"/>
      <c r="J23" s="16"/>
      <c r="K23" s="16"/>
      <c r="L23" s="16"/>
      <c r="M23" s="16"/>
      <c r="N23" s="16"/>
      <c r="O23" s="20"/>
      <c r="P23" s="15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</row>
    <row r="24" spans="1:44" ht="23.25" x14ac:dyDescent="0.35">
      <c r="A24" s="13"/>
      <c r="B24" s="13"/>
      <c r="C24" s="13"/>
      <c r="D24" s="15"/>
      <c r="E24" s="21"/>
      <c r="F24" s="16"/>
      <c r="G24" s="16"/>
      <c r="H24" s="16"/>
      <c r="I24" s="16"/>
      <c r="J24" s="16"/>
      <c r="K24" s="16"/>
      <c r="L24" s="16"/>
      <c r="M24" s="16"/>
      <c r="N24" s="25" t="s">
        <v>8</v>
      </c>
      <c r="O24" s="20"/>
      <c r="P24" s="15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:44" ht="12.75" x14ac:dyDescent="0.2">
      <c r="A25" s="13"/>
      <c r="B25" s="13"/>
      <c r="C25" s="13"/>
      <c r="D25" s="15"/>
      <c r="E25" s="21"/>
      <c r="F25" s="16"/>
      <c r="G25" s="16"/>
      <c r="H25" s="16"/>
      <c r="I25" s="16"/>
      <c r="J25" s="16"/>
      <c r="K25" s="16"/>
      <c r="L25" s="16"/>
      <c r="M25" s="16"/>
      <c r="N25" s="16"/>
      <c r="O25" s="20"/>
      <c r="P25" s="15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  <row r="26" spans="1:44" ht="12.75" x14ac:dyDescent="0.2">
      <c r="A26" s="13"/>
      <c r="B26" s="13"/>
      <c r="C26" s="13"/>
      <c r="D26" s="15"/>
      <c r="E26" s="21"/>
      <c r="F26" s="16"/>
      <c r="G26" s="16"/>
      <c r="H26" s="16"/>
      <c r="I26" s="16"/>
      <c r="J26" s="16"/>
      <c r="K26" s="16"/>
      <c r="L26" s="16"/>
      <c r="M26" s="16"/>
      <c r="N26" s="16"/>
      <c r="O26" s="20"/>
      <c r="P26" s="15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</row>
    <row r="27" spans="1:44" ht="12.75" x14ac:dyDescent="0.2">
      <c r="A27" s="13"/>
      <c r="B27" s="13"/>
      <c r="C27" s="13"/>
      <c r="D27" s="15"/>
      <c r="E27" s="21"/>
      <c r="F27" s="16"/>
      <c r="G27" s="16"/>
      <c r="H27" s="16"/>
      <c r="I27" s="16"/>
      <c r="J27" s="16"/>
      <c r="K27" s="16"/>
      <c r="L27" s="16"/>
      <c r="M27" s="16"/>
      <c r="N27" s="16"/>
      <c r="O27" s="20"/>
      <c r="P27" s="15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</row>
    <row r="28" spans="1:44" ht="12.75" x14ac:dyDescent="0.2">
      <c r="A28" s="13"/>
      <c r="B28" s="13"/>
      <c r="C28" s="13"/>
      <c r="D28" s="15"/>
      <c r="E28" s="21"/>
      <c r="F28" s="16"/>
      <c r="G28" s="16"/>
      <c r="H28" s="16"/>
      <c r="I28" s="16"/>
      <c r="J28" s="16"/>
      <c r="K28" s="16"/>
      <c r="L28" s="16"/>
      <c r="M28" s="16"/>
      <c r="N28" s="16"/>
      <c r="O28" s="20"/>
      <c r="P28" s="15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</row>
    <row r="29" spans="1:44" ht="12.75" x14ac:dyDescent="0.2">
      <c r="A29" s="13"/>
      <c r="B29" s="13"/>
      <c r="C29" s="13"/>
      <c r="D29" s="15"/>
      <c r="E29" s="21"/>
      <c r="F29" s="16"/>
      <c r="G29" s="16"/>
      <c r="H29" s="16"/>
      <c r="I29" s="16"/>
      <c r="J29" s="16"/>
      <c r="K29" s="16"/>
      <c r="L29" s="16"/>
      <c r="M29" s="16"/>
      <c r="N29" s="16"/>
      <c r="O29" s="20"/>
      <c r="P29" s="15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</row>
    <row r="30" spans="1:44" ht="12.75" x14ac:dyDescent="0.2">
      <c r="A30" s="13"/>
      <c r="B30" s="13"/>
      <c r="C30" s="13"/>
      <c r="D30" s="15"/>
      <c r="E30" s="21"/>
      <c r="F30" s="16"/>
      <c r="G30" s="16"/>
      <c r="H30" s="16"/>
      <c r="I30" s="16"/>
      <c r="J30" s="16"/>
      <c r="K30" s="16"/>
      <c r="L30" s="16"/>
      <c r="M30" s="16"/>
      <c r="N30" s="16"/>
      <c r="O30" s="20"/>
      <c r="P30" s="15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</row>
    <row r="31" spans="1:44" ht="12.75" x14ac:dyDescent="0.2">
      <c r="A31" s="13"/>
      <c r="B31" s="13"/>
      <c r="C31" s="13"/>
      <c r="D31" s="15"/>
      <c r="E31" s="21"/>
      <c r="F31" s="16"/>
      <c r="G31" s="16"/>
      <c r="H31" s="16"/>
      <c r="I31" s="16"/>
      <c r="J31" s="16"/>
      <c r="K31" s="16"/>
      <c r="L31" s="16"/>
      <c r="M31" s="16"/>
      <c r="N31" s="16"/>
      <c r="O31" s="20"/>
      <c r="P31" s="15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</row>
    <row r="32" spans="1:44" ht="12.75" x14ac:dyDescent="0.2">
      <c r="A32" s="13"/>
      <c r="B32" s="13"/>
      <c r="C32" s="13"/>
      <c r="D32" s="15"/>
      <c r="E32" s="21"/>
      <c r="F32" s="16"/>
      <c r="G32" s="16"/>
      <c r="H32" s="16"/>
      <c r="I32" s="16"/>
      <c r="J32" s="16"/>
      <c r="K32" s="16"/>
      <c r="L32" s="16"/>
      <c r="M32" s="16"/>
      <c r="N32" s="16"/>
      <c r="O32" s="20"/>
      <c r="P32" s="15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</row>
    <row r="33" spans="1:44" ht="12.75" x14ac:dyDescent="0.2">
      <c r="A33" s="13"/>
      <c r="B33" s="13"/>
      <c r="C33" s="13"/>
      <c r="D33" s="15"/>
      <c r="E33" s="21"/>
      <c r="F33" s="16"/>
      <c r="G33" s="16"/>
      <c r="H33" s="16"/>
      <c r="I33" s="16"/>
      <c r="J33" s="16"/>
      <c r="K33" s="16"/>
      <c r="L33" s="16"/>
      <c r="M33" s="16"/>
      <c r="N33" s="24" t="s">
        <v>7</v>
      </c>
      <c r="O33" s="20"/>
      <c r="P33" s="15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</row>
    <row r="34" spans="1:44" ht="12.75" x14ac:dyDescent="0.2">
      <c r="A34" s="13"/>
      <c r="B34" s="13"/>
      <c r="C34" s="13"/>
      <c r="D34" s="15"/>
      <c r="E34" s="21"/>
      <c r="F34" s="16"/>
      <c r="G34" s="16"/>
      <c r="H34" s="16"/>
      <c r="I34" s="16"/>
      <c r="J34" s="16"/>
      <c r="K34" s="16"/>
      <c r="L34" s="16"/>
      <c r="M34" s="16"/>
      <c r="N34" s="23" t="s">
        <v>6</v>
      </c>
      <c r="O34" s="20"/>
      <c r="P34" s="15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</row>
    <row r="35" spans="1:44" ht="12.75" x14ac:dyDescent="0.2">
      <c r="A35" s="13"/>
      <c r="B35" s="13"/>
      <c r="C35" s="13"/>
      <c r="D35" s="15"/>
      <c r="E35" s="21"/>
      <c r="F35" s="16"/>
      <c r="G35" s="16"/>
      <c r="H35" s="16"/>
      <c r="I35" s="16"/>
      <c r="J35" s="16"/>
      <c r="K35" s="16"/>
      <c r="L35" s="16"/>
      <c r="M35" s="16"/>
      <c r="N35" s="22"/>
      <c r="O35" s="20"/>
      <c r="P35" s="15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</row>
    <row r="36" spans="1:44" ht="12.75" x14ac:dyDescent="0.2">
      <c r="A36" s="13"/>
      <c r="B36" s="13"/>
      <c r="C36" s="13"/>
      <c r="D36" s="15"/>
      <c r="E36" s="21"/>
      <c r="F36" s="16"/>
      <c r="G36" s="16"/>
      <c r="H36" s="16"/>
      <c r="I36" s="16"/>
      <c r="J36" s="16"/>
      <c r="K36" s="16"/>
      <c r="L36" s="16"/>
      <c r="M36" s="16"/>
      <c r="N36" s="16"/>
      <c r="O36" s="20"/>
      <c r="P36" s="15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</row>
    <row r="37" spans="1:44" ht="13.5" thickBot="1" x14ac:dyDescent="0.25">
      <c r="A37" s="13"/>
      <c r="B37" s="13"/>
      <c r="C37" s="13"/>
      <c r="D37" s="15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7"/>
      <c r="P37" s="15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</row>
    <row r="38" spans="1:44" ht="13.5" thickTop="1" x14ac:dyDescent="0.2">
      <c r="A38" s="13"/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15"/>
      <c r="P38" s="15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</row>
    <row r="39" spans="1:44" ht="12.7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</row>
    <row r="40" spans="1:44" ht="12.75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</row>
    <row r="41" spans="1:44" ht="12.75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</row>
    <row r="42" spans="1:44" ht="12.75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</row>
    <row r="43" spans="1:44" ht="12.75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4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</row>
    <row r="44" spans="1:44" ht="12.75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4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</row>
    <row r="45" spans="1:44" ht="12.75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</row>
    <row r="46" spans="1:44" ht="12.75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4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</row>
    <row r="47" spans="1:44" ht="12.75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</row>
    <row r="48" spans="1:44" ht="12.75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4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</row>
    <row r="49" spans="1:44" ht="12.75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</row>
    <row r="50" spans="1:44" ht="12.75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</row>
    <row r="51" spans="1:44" ht="12.75" hidden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</row>
    <row r="52" spans="1:44" ht="12.75" hidden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</row>
    <row r="53" spans="1:44" ht="12.75" hidden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</row>
    <row r="54" spans="1:44" ht="12.75" hidden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4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</row>
    <row r="55" spans="1:44" ht="12.75" hidden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4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</row>
    <row r="56" spans="1:44" ht="12.75" hidden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4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</row>
    <row r="57" spans="1:44" ht="12.75" hidden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4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</row>
    <row r="58" spans="1:44" ht="12.75" hidden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4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</row>
    <row r="59" spans="1:44" ht="12.75" hidden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4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</row>
    <row r="60" spans="1:44" ht="12.75" hidden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4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</row>
    <row r="61" spans="1:44" ht="12.75" hidden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4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</row>
    <row r="62" spans="1:44" ht="12.75" hidden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4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</row>
    <row r="63" spans="1:44" ht="12.75" hidden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4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</row>
    <row r="64" spans="1:44" ht="12.75" hidden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4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</row>
    <row r="65" spans="1:44" ht="12.75" hidden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4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</row>
    <row r="66" spans="1:44" ht="12.75" hidden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4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</row>
    <row r="67" spans="1:44" ht="12.75" hidden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4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</row>
    <row r="68" spans="1:44" ht="12.75" hidden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4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</row>
    <row r="69" spans="1:44" ht="12.75" hidden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4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</row>
    <row r="70" spans="1:44" ht="12.75" hidden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4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</row>
    <row r="71" spans="1:44" ht="12.75" hidden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4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</row>
    <row r="72" spans="1:44" ht="12.75" hidden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4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</row>
    <row r="73" spans="1:44" ht="12.75" hidden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4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</row>
    <row r="74" spans="1:44" ht="12.75" hidden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4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</row>
    <row r="75" spans="1:44" ht="12.75" hidden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4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</row>
    <row r="76" spans="1:44" ht="12.75" hidden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4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</row>
    <row r="77" spans="1:44" ht="12.75" hidden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4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</row>
    <row r="78" spans="1:44" ht="12.75" hidden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4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</row>
    <row r="79" spans="1:44" ht="12.75" hidden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4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</row>
    <row r="80" spans="1:44" ht="12.75" hidden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4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</row>
    <row r="81" spans="1:44" ht="12.75" hidden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4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</row>
    <row r="82" spans="1:44" ht="12.75" hidden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4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/>
  </sheetViews>
  <sheetFormatPr defaultRowHeight="15" x14ac:dyDescent="0.25"/>
  <cols>
    <col min="1" max="1" width="2.85546875" customWidth="1"/>
    <col min="2" max="2" width="6.140625" customWidth="1"/>
    <col min="3" max="3" width="9.28515625" bestFit="1" customWidth="1"/>
    <col min="4" max="4" width="9.7109375" bestFit="1" customWidth="1"/>
  </cols>
  <sheetData>
    <row r="2" spans="2:4" x14ac:dyDescent="0.25">
      <c r="B2" s="1" t="s">
        <v>0</v>
      </c>
      <c r="C2" s="1" t="s">
        <v>2</v>
      </c>
      <c r="D2" s="1" t="s">
        <v>1</v>
      </c>
    </row>
    <row r="3" spans="2:4" x14ac:dyDescent="0.25">
      <c r="B3">
        <v>1</v>
      </c>
      <c r="C3">
        <v>100</v>
      </c>
      <c r="D3">
        <v>100</v>
      </c>
    </row>
    <row r="4" spans="2:4" x14ac:dyDescent="0.25">
      <c r="B4">
        <v>2</v>
      </c>
      <c r="C4">
        <v>110</v>
      </c>
      <c r="D4">
        <v>90</v>
      </c>
    </row>
    <row r="5" spans="2:4" x14ac:dyDescent="0.25">
      <c r="B5">
        <v>3</v>
      </c>
      <c r="C5">
        <v>120</v>
      </c>
      <c r="D5">
        <v>130</v>
      </c>
    </row>
    <row r="6" spans="2:4" x14ac:dyDescent="0.25">
      <c r="B6">
        <v>4</v>
      </c>
      <c r="C6">
        <v>110</v>
      </c>
    </row>
    <row r="7" spans="2:4" x14ac:dyDescent="0.25">
      <c r="B7">
        <v>5</v>
      </c>
      <c r="C7">
        <v>150</v>
      </c>
      <c r="D7">
        <v>200</v>
      </c>
    </row>
    <row r="8" spans="2:4" x14ac:dyDescent="0.25">
      <c r="B8">
        <v>6</v>
      </c>
      <c r="C8">
        <v>100</v>
      </c>
      <c r="D8">
        <v>130</v>
      </c>
    </row>
    <row r="9" spans="2:4" x14ac:dyDescent="0.25">
      <c r="B9">
        <v>7</v>
      </c>
      <c r="C9">
        <v>110</v>
      </c>
      <c r="D9">
        <v>140</v>
      </c>
    </row>
    <row r="10" spans="2:4" x14ac:dyDescent="0.25">
      <c r="B10">
        <v>8</v>
      </c>
      <c r="C10">
        <v>120</v>
      </c>
    </row>
    <row r="11" spans="2:4" x14ac:dyDescent="0.25">
      <c r="B11">
        <v>9</v>
      </c>
      <c r="C11">
        <v>110</v>
      </c>
    </row>
    <row r="12" spans="2:4" x14ac:dyDescent="0.25">
      <c r="B12">
        <v>10</v>
      </c>
      <c r="C12">
        <v>150</v>
      </c>
    </row>
    <row r="13" spans="2:4" x14ac:dyDescent="0.25">
      <c r="B13">
        <v>11</v>
      </c>
      <c r="C13">
        <v>100</v>
      </c>
    </row>
    <row r="14" spans="2:4" x14ac:dyDescent="0.25">
      <c r="B14">
        <v>12</v>
      </c>
      <c r="C14">
        <v>110</v>
      </c>
    </row>
    <row r="15" spans="2:4" x14ac:dyDescent="0.25">
      <c r="B15">
        <v>13</v>
      </c>
      <c r="C15">
        <v>120</v>
      </c>
    </row>
    <row r="16" spans="2:4" x14ac:dyDescent="0.25">
      <c r="B16">
        <v>14</v>
      </c>
      <c r="C16">
        <v>110</v>
      </c>
    </row>
    <row r="17" spans="2:3" x14ac:dyDescent="0.25">
      <c r="B17">
        <v>15</v>
      </c>
      <c r="C17">
        <v>150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RowHeight="15" x14ac:dyDescent="0.25"/>
  <cols>
    <col min="1" max="1" width="2.85546875" customWidth="1"/>
    <col min="2" max="2" width="6.140625" customWidth="1"/>
    <col min="3" max="3" width="9.28515625" bestFit="1" customWidth="1"/>
    <col min="4" max="4" width="9.7109375" bestFit="1" customWidth="1"/>
    <col min="5" max="6" width="13.85546875" bestFit="1" customWidth="1"/>
  </cols>
  <sheetData>
    <row r="2" spans="2:6" x14ac:dyDescent="0.25">
      <c r="B2" s="1" t="s">
        <v>0</v>
      </c>
      <c r="C2" s="1" t="s">
        <v>2</v>
      </c>
      <c r="D2" s="1" t="s">
        <v>1</v>
      </c>
      <c r="E2" s="1" t="s">
        <v>3</v>
      </c>
      <c r="F2" s="1" t="s">
        <v>4</v>
      </c>
    </row>
    <row r="3" spans="2:6" x14ac:dyDescent="0.25">
      <c r="B3">
        <v>1</v>
      </c>
      <c r="C3">
        <v>100</v>
      </c>
      <c r="D3">
        <v>100</v>
      </c>
      <c r="E3">
        <f>C3</f>
        <v>100</v>
      </c>
      <c r="F3">
        <f>D3</f>
        <v>100</v>
      </c>
    </row>
    <row r="4" spans="2:6" x14ac:dyDescent="0.25">
      <c r="B4">
        <v>2</v>
      </c>
      <c r="C4">
        <v>110</v>
      </c>
      <c r="D4">
        <v>70</v>
      </c>
      <c r="E4">
        <f>E3+C4</f>
        <v>210</v>
      </c>
      <c r="F4">
        <f>F3+D4</f>
        <v>170</v>
      </c>
    </row>
    <row r="5" spans="2:6" x14ac:dyDescent="0.25">
      <c r="B5">
        <v>3</v>
      </c>
      <c r="C5">
        <v>120</v>
      </c>
      <c r="D5">
        <v>130</v>
      </c>
      <c r="E5">
        <f t="shared" ref="E5:E17" si="0">E4+C5</f>
        <v>330</v>
      </c>
      <c r="F5">
        <f t="shared" ref="F5:F17" si="1">F4+D5</f>
        <v>300</v>
      </c>
    </row>
    <row r="6" spans="2:6" x14ac:dyDescent="0.25">
      <c r="B6">
        <v>4</v>
      </c>
      <c r="C6">
        <v>110</v>
      </c>
      <c r="E6">
        <f t="shared" si="0"/>
        <v>440</v>
      </c>
      <c r="F6">
        <f t="shared" si="1"/>
        <v>300</v>
      </c>
    </row>
    <row r="7" spans="2:6" x14ac:dyDescent="0.25">
      <c r="B7">
        <v>5</v>
      </c>
      <c r="C7">
        <v>150</v>
      </c>
      <c r="D7">
        <v>200</v>
      </c>
      <c r="E7">
        <f t="shared" si="0"/>
        <v>590</v>
      </c>
      <c r="F7">
        <f t="shared" si="1"/>
        <v>500</v>
      </c>
    </row>
    <row r="8" spans="2:6" x14ac:dyDescent="0.25">
      <c r="B8">
        <v>6</v>
      </c>
      <c r="C8">
        <v>100</v>
      </c>
      <c r="D8">
        <v>120</v>
      </c>
      <c r="E8">
        <f t="shared" si="0"/>
        <v>690</v>
      </c>
      <c r="F8">
        <f t="shared" si="1"/>
        <v>620</v>
      </c>
    </row>
    <row r="9" spans="2:6" x14ac:dyDescent="0.25">
      <c r="B9">
        <v>7</v>
      </c>
      <c r="C9">
        <v>110</v>
      </c>
      <c r="D9">
        <v>140</v>
      </c>
      <c r="E9">
        <f t="shared" si="0"/>
        <v>800</v>
      </c>
      <c r="F9">
        <f t="shared" si="1"/>
        <v>760</v>
      </c>
    </row>
    <row r="10" spans="2:6" x14ac:dyDescent="0.25">
      <c r="B10">
        <v>8</v>
      </c>
      <c r="C10">
        <v>120</v>
      </c>
      <c r="E10">
        <f t="shared" si="0"/>
        <v>920</v>
      </c>
      <c r="F10">
        <f t="shared" si="1"/>
        <v>760</v>
      </c>
    </row>
    <row r="11" spans="2:6" x14ac:dyDescent="0.25">
      <c r="B11">
        <v>9</v>
      </c>
      <c r="C11">
        <v>110</v>
      </c>
      <c r="E11">
        <f t="shared" si="0"/>
        <v>1030</v>
      </c>
      <c r="F11">
        <f t="shared" si="1"/>
        <v>760</v>
      </c>
    </row>
    <row r="12" spans="2:6" x14ac:dyDescent="0.25">
      <c r="B12">
        <v>10</v>
      </c>
      <c r="C12">
        <v>150</v>
      </c>
      <c r="E12">
        <f t="shared" si="0"/>
        <v>1180</v>
      </c>
      <c r="F12">
        <f t="shared" si="1"/>
        <v>760</v>
      </c>
    </row>
    <row r="13" spans="2:6" x14ac:dyDescent="0.25">
      <c r="B13">
        <v>11</v>
      </c>
      <c r="C13">
        <v>100</v>
      </c>
      <c r="E13">
        <f t="shared" si="0"/>
        <v>1280</v>
      </c>
      <c r="F13">
        <f t="shared" si="1"/>
        <v>760</v>
      </c>
    </row>
    <row r="14" spans="2:6" x14ac:dyDescent="0.25">
      <c r="B14">
        <v>12</v>
      </c>
      <c r="C14">
        <v>110</v>
      </c>
      <c r="E14">
        <f t="shared" si="0"/>
        <v>1390</v>
      </c>
      <c r="F14">
        <f t="shared" si="1"/>
        <v>760</v>
      </c>
    </row>
    <row r="15" spans="2:6" x14ac:dyDescent="0.25">
      <c r="B15">
        <v>13</v>
      </c>
      <c r="C15">
        <v>120</v>
      </c>
      <c r="E15">
        <f t="shared" si="0"/>
        <v>1510</v>
      </c>
      <c r="F15">
        <f t="shared" si="1"/>
        <v>760</v>
      </c>
    </row>
    <row r="16" spans="2:6" x14ac:dyDescent="0.25">
      <c r="B16">
        <v>14</v>
      </c>
      <c r="C16">
        <v>110</v>
      </c>
      <c r="E16">
        <f t="shared" si="0"/>
        <v>1620</v>
      </c>
      <c r="F16">
        <f t="shared" si="1"/>
        <v>760</v>
      </c>
    </row>
    <row r="17" spans="2:6" x14ac:dyDescent="0.25">
      <c r="B17">
        <v>15</v>
      </c>
      <c r="C17">
        <v>150</v>
      </c>
      <c r="E17">
        <f t="shared" si="0"/>
        <v>1770</v>
      </c>
      <c r="F17">
        <f t="shared" si="1"/>
        <v>760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/>
  </sheetViews>
  <sheetFormatPr defaultRowHeight="15" x14ac:dyDescent="0.25"/>
  <cols>
    <col min="1" max="1" width="2.85546875" customWidth="1"/>
    <col min="2" max="2" width="6.140625" customWidth="1"/>
    <col min="3" max="3" width="13.42578125" bestFit="1" customWidth="1"/>
    <col min="4" max="4" width="9.7109375" bestFit="1" customWidth="1"/>
    <col min="5" max="6" width="13.85546875" bestFit="1" customWidth="1"/>
  </cols>
  <sheetData>
    <row r="2" spans="2:6" x14ac:dyDescent="0.25">
      <c r="C2" t="s">
        <v>5</v>
      </c>
      <c r="D2">
        <v>7</v>
      </c>
    </row>
    <row r="4" spans="2:6" x14ac:dyDescent="0.25">
      <c r="B4" s="1" t="s">
        <v>0</v>
      </c>
      <c r="C4" s="1" t="s">
        <v>2</v>
      </c>
      <c r="D4" s="1" t="s">
        <v>1</v>
      </c>
      <c r="E4" s="1" t="s">
        <v>3</v>
      </c>
      <c r="F4" s="1" t="s">
        <v>4</v>
      </c>
    </row>
    <row r="5" spans="2:6" x14ac:dyDescent="0.25">
      <c r="B5">
        <v>1</v>
      </c>
      <c r="C5">
        <v>100</v>
      </c>
      <c r="D5">
        <v>90</v>
      </c>
      <c r="E5">
        <f>IF($D$2&lt;B5,C5,IF($D$2=B5,F5,0))</f>
        <v>0</v>
      </c>
      <c r="F5">
        <f>IF($D$2&gt;=B5,D5,0)</f>
        <v>90</v>
      </c>
    </row>
    <row r="6" spans="2:6" x14ac:dyDescent="0.25">
      <c r="B6">
        <v>2</v>
      </c>
      <c r="C6">
        <v>110</v>
      </c>
      <c r="D6">
        <v>80</v>
      </c>
      <c r="E6">
        <f t="shared" ref="E6:E19" si="0">IF(B6=$D$2,F6,IF(B6&gt;$D$2,E5+C6,0))</f>
        <v>0</v>
      </c>
      <c r="F6">
        <f t="shared" ref="F6:F19" si="1">IF($D$2&gt;=B6,F5+D6,0)</f>
        <v>170</v>
      </c>
    </row>
    <row r="7" spans="2:6" x14ac:dyDescent="0.25">
      <c r="B7">
        <v>3</v>
      </c>
      <c r="C7">
        <v>120</v>
      </c>
      <c r="D7">
        <v>130</v>
      </c>
      <c r="E7">
        <f t="shared" si="0"/>
        <v>0</v>
      </c>
      <c r="F7">
        <f t="shared" si="1"/>
        <v>300</v>
      </c>
    </row>
    <row r="8" spans="2:6" x14ac:dyDescent="0.25">
      <c r="B8">
        <v>4</v>
      </c>
      <c r="C8">
        <v>110</v>
      </c>
      <c r="E8">
        <f t="shared" si="0"/>
        <v>0</v>
      </c>
      <c r="F8">
        <f t="shared" si="1"/>
        <v>300</v>
      </c>
    </row>
    <row r="9" spans="2:6" x14ac:dyDescent="0.25">
      <c r="B9">
        <v>5</v>
      </c>
      <c r="C9">
        <v>150</v>
      </c>
      <c r="D9">
        <v>200</v>
      </c>
      <c r="E9">
        <f t="shared" si="0"/>
        <v>0</v>
      </c>
      <c r="F9">
        <f t="shared" si="1"/>
        <v>500</v>
      </c>
    </row>
    <row r="10" spans="2:6" x14ac:dyDescent="0.25">
      <c r="B10">
        <v>6</v>
      </c>
      <c r="C10">
        <v>100</v>
      </c>
      <c r="D10">
        <v>120</v>
      </c>
      <c r="E10">
        <f t="shared" si="0"/>
        <v>0</v>
      </c>
      <c r="F10">
        <f t="shared" si="1"/>
        <v>620</v>
      </c>
    </row>
    <row r="11" spans="2:6" x14ac:dyDescent="0.25">
      <c r="B11">
        <v>7</v>
      </c>
      <c r="C11">
        <v>110</v>
      </c>
      <c r="D11">
        <v>140</v>
      </c>
      <c r="E11">
        <f t="shared" si="0"/>
        <v>760</v>
      </c>
      <c r="F11">
        <f t="shared" si="1"/>
        <v>760</v>
      </c>
    </row>
    <row r="12" spans="2:6" x14ac:dyDescent="0.25">
      <c r="B12">
        <v>8</v>
      </c>
      <c r="C12">
        <v>120</v>
      </c>
      <c r="E12">
        <f t="shared" si="0"/>
        <v>880</v>
      </c>
      <c r="F12">
        <f t="shared" si="1"/>
        <v>0</v>
      </c>
    </row>
    <row r="13" spans="2:6" x14ac:dyDescent="0.25">
      <c r="B13">
        <v>9</v>
      </c>
      <c r="C13">
        <v>110</v>
      </c>
      <c r="E13">
        <f t="shared" si="0"/>
        <v>990</v>
      </c>
      <c r="F13">
        <f t="shared" si="1"/>
        <v>0</v>
      </c>
    </row>
    <row r="14" spans="2:6" x14ac:dyDescent="0.25">
      <c r="B14">
        <v>10</v>
      </c>
      <c r="C14">
        <v>150</v>
      </c>
      <c r="E14">
        <f t="shared" si="0"/>
        <v>1140</v>
      </c>
      <c r="F14">
        <f t="shared" si="1"/>
        <v>0</v>
      </c>
    </row>
    <row r="15" spans="2:6" x14ac:dyDescent="0.25">
      <c r="B15">
        <v>11</v>
      </c>
      <c r="C15">
        <v>100</v>
      </c>
      <c r="E15">
        <f t="shared" si="0"/>
        <v>1240</v>
      </c>
      <c r="F15">
        <f t="shared" si="1"/>
        <v>0</v>
      </c>
    </row>
    <row r="16" spans="2:6" x14ac:dyDescent="0.25">
      <c r="B16">
        <v>12</v>
      </c>
      <c r="C16">
        <v>110</v>
      </c>
      <c r="E16">
        <f t="shared" si="0"/>
        <v>1350</v>
      </c>
      <c r="F16">
        <f t="shared" si="1"/>
        <v>0</v>
      </c>
    </row>
    <row r="17" spans="2:6" x14ac:dyDescent="0.25">
      <c r="B17">
        <v>13</v>
      </c>
      <c r="C17">
        <v>120</v>
      </c>
      <c r="E17">
        <f t="shared" si="0"/>
        <v>1470</v>
      </c>
      <c r="F17">
        <f t="shared" si="1"/>
        <v>0</v>
      </c>
    </row>
    <row r="18" spans="2:6" x14ac:dyDescent="0.25">
      <c r="B18">
        <v>14</v>
      </c>
      <c r="C18">
        <v>110</v>
      </c>
      <c r="E18">
        <f t="shared" si="0"/>
        <v>1580</v>
      </c>
      <c r="F18">
        <f t="shared" si="1"/>
        <v>0</v>
      </c>
    </row>
    <row r="19" spans="2:6" x14ac:dyDescent="0.25">
      <c r="B19">
        <v>15</v>
      </c>
      <c r="C19">
        <v>150</v>
      </c>
      <c r="E19">
        <f t="shared" si="0"/>
        <v>1730</v>
      </c>
      <c r="F19">
        <f t="shared" si="1"/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/>
  </sheetViews>
  <sheetFormatPr defaultRowHeight="15" x14ac:dyDescent="0.25"/>
  <cols>
    <col min="1" max="1" width="2.85546875" customWidth="1"/>
    <col min="2" max="2" width="7.85546875" bestFit="1" customWidth="1"/>
    <col min="3" max="3" width="13.42578125" bestFit="1" customWidth="1"/>
    <col min="4" max="4" width="12.5703125" bestFit="1" customWidth="1"/>
    <col min="5" max="5" width="17.7109375" bestFit="1" customWidth="1"/>
    <col min="6" max="6" width="20.42578125" bestFit="1" customWidth="1"/>
    <col min="7" max="7" width="2.28515625" customWidth="1"/>
  </cols>
  <sheetData>
    <row r="2" spans="2:6" x14ac:dyDescent="0.25">
      <c r="C2" t="s">
        <v>5</v>
      </c>
      <c r="D2">
        <v>7</v>
      </c>
      <c r="F2" t="str">
        <f>"Realisatie t/m week "&amp;D2</f>
        <v>Realisatie t/m week 7</v>
      </c>
    </row>
    <row r="3" spans="2:6" ht="15.75" thickBot="1" x14ac:dyDescent="0.3"/>
    <row r="4" spans="2:6" ht="18.75" x14ac:dyDescent="0.3">
      <c r="B4" s="8" t="s">
        <v>0</v>
      </c>
      <c r="C4" s="9" t="s">
        <v>2</v>
      </c>
      <c r="D4" s="9" t="s">
        <v>1</v>
      </c>
      <c r="E4" s="9" t="s">
        <v>3</v>
      </c>
      <c r="F4" s="10" t="s">
        <v>4</v>
      </c>
    </row>
    <row r="5" spans="2:6" x14ac:dyDescent="0.25">
      <c r="B5" s="2">
        <v>1</v>
      </c>
      <c r="C5" s="3">
        <v>100</v>
      </c>
      <c r="D5" s="3">
        <v>90</v>
      </c>
      <c r="E5" s="3" t="e">
        <f>IF($D$2&lt;B5,C5,IF($D$2=B5,F5,NA()))</f>
        <v>#N/A</v>
      </c>
      <c r="F5" s="4">
        <f>IF($D$2&gt;=B5,D5,NA())</f>
        <v>90</v>
      </c>
    </row>
    <row r="6" spans="2:6" x14ac:dyDescent="0.25">
      <c r="B6" s="2">
        <v>2</v>
      </c>
      <c r="C6" s="3">
        <v>110</v>
      </c>
      <c r="D6" s="3">
        <v>80</v>
      </c>
      <c r="E6" s="3" t="e">
        <f t="shared" ref="E6:E19" si="0">IF(B6=$D$2,F6,IF(B6&gt;$D$2,E5+C6,NA()))</f>
        <v>#N/A</v>
      </c>
      <c r="F6" s="4">
        <f t="shared" ref="F6:F19" si="1">IF($D$2&gt;=B6,F5+D6,NA())</f>
        <v>170</v>
      </c>
    </row>
    <row r="7" spans="2:6" x14ac:dyDescent="0.25">
      <c r="B7" s="2">
        <v>3</v>
      </c>
      <c r="C7" s="3">
        <v>120</v>
      </c>
      <c r="D7" s="3">
        <v>130</v>
      </c>
      <c r="E7" s="3" t="e">
        <f t="shared" si="0"/>
        <v>#N/A</v>
      </c>
      <c r="F7" s="4">
        <f t="shared" si="1"/>
        <v>300</v>
      </c>
    </row>
    <row r="8" spans="2:6" x14ac:dyDescent="0.25">
      <c r="B8" s="2">
        <v>4</v>
      </c>
      <c r="C8" s="3">
        <v>110</v>
      </c>
      <c r="D8" s="3"/>
      <c r="E8" s="3" t="e">
        <f t="shared" si="0"/>
        <v>#N/A</v>
      </c>
      <c r="F8" s="4">
        <f t="shared" si="1"/>
        <v>300</v>
      </c>
    </row>
    <row r="9" spans="2:6" x14ac:dyDescent="0.25">
      <c r="B9" s="2">
        <v>5</v>
      </c>
      <c r="C9" s="3">
        <v>150</v>
      </c>
      <c r="D9" s="3">
        <v>200</v>
      </c>
      <c r="E9" s="3" t="e">
        <f t="shared" si="0"/>
        <v>#N/A</v>
      </c>
      <c r="F9" s="4">
        <f t="shared" si="1"/>
        <v>500</v>
      </c>
    </row>
    <row r="10" spans="2:6" x14ac:dyDescent="0.25">
      <c r="B10" s="2">
        <v>6</v>
      </c>
      <c r="C10" s="3">
        <v>100</v>
      </c>
      <c r="D10" s="3">
        <v>120</v>
      </c>
      <c r="E10" s="3" t="e">
        <f t="shared" si="0"/>
        <v>#N/A</v>
      </c>
      <c r="F10" s="4">
        <f t="shared" si="1"/>
        <v>620</v>
      </c>
    </row>
    <row r="11" spans="2:6" x14ac:dyDescent="0.25">
      <c r="B11" s="2">
        <v>7</v>
      </c>
      <c r="C11" s="3">
        <v>110</v>
      </c>
      <c r="D11" s="3">
        <v>140</v>
      </c>
      <c r="E11" s="3">
        <f t="shared" si="0"/>
        <v>760</v>
      </c>
      <c r="F11" s="4">
        <f t="shared" si="1"/>
        <v>760</v>
      </c>
    </row>
    <row r="12" spans="2:6" x14ac:dyDescent="0.25">
      <c r="B12" s="2">
        <v>8</v>
      </c>
      <c r="C12" s="3">
        <v>120</v>
      </c>
      <c r="D12" s="3"/>
      <c r="E12" s="3">
        <f t="shared" si="0"/>
        <v>880</v>
      </c>
      <c r="F12" s="4" t="e">
        <f t="shared" si="1"/>
        <v>#N/A</v>
      </c>
    </row>
    <row r="13" spans="2:6" x14ac:dyDescent="0.25">
      <c r="B13" s="2">
        <v>9</v>
      </c>
      <c r="C13" s="3">
        <v>110</v>
      </c>
      <c r="D13" s="3"/>
      <c r="E13" s="3">
        <f t="shared" si="0"/>
        <v>990</v>
      </c>
      <c r="F13" s="4" t="e">
        <f t="shared" si="1"/>
        <v>#N/A</v>
      </c>
    </row>
    <row r="14" spans="2:6" x14ac:dyDescent="0.25">
      <c r="B14" s="2">
        <v>10</v>
      </c>
      <c r="C14" s="3">
        <v>150</v>
      </c>
      <c r="D14" s="3"/>
      <c r="E14" s="3">
        <f t="shared" si="0"/>
        <v>1140</v>
      </c>
      <c r="F14" s="4" t="e">
        <f t="shared" si="1"/>
        <v>#N/A</v>
      </c>
    </row>
    <row r="15" spans="2:6" x14ac:dyDescent="0.25">
      <c r="B15" s="2">
        <v>11</v>
      </c>
      <c r="C15" s="3">
        <v>100</v>
      </c>
      <c r="D15" s="3"/>
      <c r="E15" s="3">
        <f t="shared" si="0"/>
        <v>1240</v>
      </c>
      <c r="F15" s="4" t="e">
        <f t="shared" si="1"/>
        <v>#N/A</v>
      </c>
    </row>
    <row r="16" spans="2:6" x14ac:dyDescent="0.25">
      <c r="B16" s="2">
        <v>12</v>
      </c>
      <c r="C16" s="3">
        <v>110</v>
      </c>
      <c r="D16" s="3"/>
      <c r="E16" s="3">
        <f t="shared" si="0"/>
        <v>1350</v>
      </c>
      <c r="F16" s="4" t="e">
        <f t="shared" si="1"/>
        <v>#N/A</v>
      </c>
    </row>
    <row r="17" spans="2:6" x14ac:dyDescent="0.25">
      <c r="B17" s="2">
        <v>13</v>
      </c>
      <c r="C17" s="3">
        <v>120</v>
      </c>
      <c r="D17" s="3"/>
      <c r="E17" s="3">
        <f t="shared" si="0"/>
        <v>1470</v>
      </c>
      <c r="F17" s="4" t="e">
        <f t="shared" si="1"/>
        <v>#N/A</v>
      </c>
    </row>
    <row r="18" spans="2:6" x14ac:dyDescent="0.25">
      <c r="B18" s="2">
        <v>14</v>
      </c>
      <c r="C18" s="3">
        <v>110</v>
      </c>
      <c r="D18" s="3"/>
      <c r="E18" s="3">
        <f t="shared" si="0"/>
        <v>1580</v>
      </c>
      <c r="F18" s="4" t="e">
        <f t="shared" si="1"/>
        <v>#N/A</v>
      </c>
    </row>
    <row r="19" spans="2:6" ht="15.75" thickBot="1" x14ac:dyDescent="0.3">
      <c r="B19" s="5">
        <v>15</v>
      </c>
      <c r="C19" s="6">
        <v>150</v>
      </c>
      <c r="D19" s="6"/>
      <c r="E19" s="6">
        <f t="shared" si="0"/>
        <v>1730</v>
      </c>
      <c r="F19" s="7" t="e">
        <f t="shared" si="1"/>
        <v>#N/A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Voorblad</vt:lpstr>
      <vt:lpstr>Basis</vt:lpstr>
      <vt:lpstr>Cum1</vt:lpstr>
      <vt:lpstr>Cum2</vt:lpstr>
      <vt:lpstr>Cum3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2016-11-08T10:45:07Z</dcterms:created>
  <dcterms:modified xsi:type="dcterms:W3CDTF">2016-11-09T13:29:38Z</dcterms:modified>
</cp:coreProperties>
</file>