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3256" windowHeight="12600"/>
  </bookViews>
  <sheets>
    <sheet name="Voorblad" sheetId="5" r:id="rId1"/>
    <sheet name="Data" sheetId="1" r:id="rId2"/>
    <sheet name="Ovz" sheetId="2" r:id="rId3"/>
    <sheet name="Analyse" sheetId="3" r:id="rId4"/>
    <sheet name="Raming" sheetId="4" r:id="rId5"/>
  </sheets>
  <definedNames>
    <definedName name="Slicer_Jaar">#N/A</definedName>
  </definedNames>
  <calcPr calcId="145621" concurrentCalc="0"/>
  <pivotCaches>
    <pivotCache cacheId="1"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Lst>
</workbook>
</file>

<file path=xl/calcChain.xml><?xml version="1.0" encoding="utf-8"?>
<calcChain xmlns="http://schemas.openxmlformats.org/spreadsheetml/2006/main">
  <c r="G8" i="3" l="1"/>
  <c r="H3" i="3"/>
  <c r="C8" i="3"/>
  <c r="D3" i="3"/>
  <c r="B2" i="4"/>
  <c r="G12" i="3"/>
  <c r="G11" i="3"/>
  <c r="I12" i="3"/>
  <c r="J11" i="3"/>
  <c r="G10" i="3"/>
  <c r="I11" i="3"/>
  <c r="J10" i="3"/>
  <c r="G9" i="3"/>
  <c r="I10" i="3"/>
  <c r="J9" i="3"/>
  <c r="I9" i="3"/>
  <c r="J8" i="3"/>
  <c r="F5" i="4"/>
  <c r="F6" i="4"/>
  <c r="F7" i="4"/>
  <c r="F8" i="4"/>
  <c r="F9" i="4"/>
  <c r="F10" i="4"/>
  <c r="C12" i="3"/>
  <c r="C11" i="3"/>
  <c r="E12" i="3"/>
  <c r="F11" i="3"/>
  <c r="C10" i="3"/>
  <c r="E11" i="3"/>
  <c r="F10" i="3"/>
  <c r="C9" i="3"/>
  <c r="E10" i="3"/>
  <c r="F9" i="3"/>
  <c r="E9" i="3"/>
  <c r="F8" i="3"/>
  <c r="E5" i="4"/>
  <c r="E6" i="4"/>
  <c r="E7" i="4"/>
  <c r="E8" i="4"/>
  <c r="E9" i="4"/>
  <c r="E10" i="4"/>
  <c r="B5" i="3"/>
  <c r="H9" i="3"/>
  <c r="H10" i="3"/>
  <c r="H11" i="3"/>
  <c r="H12" i="3"/>
  <c r="H8" i="3"/>
  <c r="D9" i="3"/>
  <c r="D10" i="3"/>
  <c r="D11" i="3"/>
  <c r="D12" i="3"/>
  <c r="D8" i="3"/>
</calcChain>
</file>

<file path=xl/sharedStrings.xml><?xml version="1.0" encoding="utf-8"?>
<sst xmlns="http://schemas.openxmlformats.org/spreadsheetml/2006/main" count="60" uniqueCount="23">
  <si>
    <t>Jaar</t>
  </si>
  <si>
    <t>Stadium</t>
  </si>
  <si>
    <t>Aantal</t>
  </si>
  <si>
    <t>Bedrag</t>
  </si>
  <si>
    <t>Lead</t>
  </si>
  <si>
    <t>Kwalificeren</t>
  </si>
  <si>
    <t>Oplossing</t>
  </si>
  <si>
    <t>Voorstel</t>
  </si>
  <si>
    <t>Afronden</t>
  </si>
  <si>
    <t>(Alle)</t>
  </si>
  <si>
    <t>Rijlabels</t>
  </si>
  <si>
    <t>Som van Aantal</t>
  </si>
  <si>
    <t>Som van Bedrag</t>
  </si>
  <si>
    <t>Trechter</t>
  </si>
  <si>
    <t>MaxAantTrechter</t>
  </si>
  <si>
    <t>Correctie</t>
  </si>
  <si>
    <t>ConvStap</t>
  </si>
  <si>
    <t>ConvTot</t>
  </si>
  <si>
    <t>Realisatie</t>
  </si>
  <si>
    <t>OmzetRaming</t>
  </si>
  <si>
    <t>© 2019, G-Info/G. Verbruggen</t>
  </si>
  <si>
    <t>www.ginfo.nl</t>
  </si>
  <si>
    <t>Voorbeeld materiaal -  Trechter-grafiek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</si>
</sst>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13" x14ac:knownFonts="1">
    <font>
      <sz val="10"/>
      <color theme="1"/>
      <name val="Arial"/>
      <family val="2"/>
    </font>
    <font>
      <sz val="10"/>
      <color theme="1"/>
      <name val="Arial"/>
      <family val="2"/>
    </font>
    <font>
      <b/>
      <sz val="10"/>
      <color theme="1"/>
      <name val="Arial"/>
      <family val="2"/>
    </font>
    <font>
      <b/>
      <sz val="8"/>
      <color theme="1"/>
      <name val="Script"/>
      <family val="4"/>
      <charset val="255"/>
    </font>
    <font>
      <b/>
      <sz val="12"/>
      <color theme="1"/>
      <name val="Arial"/>
      <family val="2"/>
    </font>
    <font>
      <b/>
      <sz val="20"/>
      <color theme="1"/>
      <name val="Arial"/>
      <family val="2"/>
    </font>
    <font>
      <sz val="10"/>
      <color theme="0" tint="-0.249977111117893"/>
      <name val="Arial"/>
      <family val="2"/>
    </font>
    <font>
      <sz val="10"/>
      <name val="Arial"/>
      <family val="2"/>
    </font>
    <font>
      <b/>
      <sz val="16"/>
      <name val="Arial"/>
      <family val="2"/>
    </font>
    <font>
      <b/>
      <sz val="30"/>
      <color indexed="30"/>
      <name val="Arial"/>
      <family val="2"/>
    </font>
    <font>
      <b/>
      <sz val="18"/>
      <color indexed="8"/>
      <name val="Arial"/>
      <family val="2"/>
    </font>
    <font>
      <b/>
      <sz val="10"/>
      <name val="Verdana"/>
      <family val="2"/>
    </font>
    <font>
      <b/>
      <u/>
      <sz val="10"/>
      <color theme="9"/>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auto="1"/>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ck">
        <color indexed="53"/>
      </left>
      <right/>
      <top style="thick">
        <color indexed="53"/>
      </top>
      <bottom/>
      <diagonal/>
    </border>
    <border>
      <left/>
      <right/>
      <top style="thick">
        <color indexed="53"/>
      </top>
      <bottom/>
      <diagonal/>
    </border>
    <border>
      <left/>
      <right style="thick">
        <color indexed="53"/>
      </right>
      <top style="thick">
        <color indexed="53"/>
      </top>
      <bottom/>
      <diagonal/>
    </border>
    <border>
      <left style="thick">
        <color indexed="53"/>
      </left>
      <right/>
      <top/>
      <bottom/>
      <diagonal/>
    </border>
    <border>
      <left/>
      <right style="thick">
        <color indexed="53"/>
      </right>
      <top/>
      <bottom/>
      <diagonal/>
    </border>
    <border>
      <left style="thick">
        <color indexed="53"/>
      </left>
      <right/>
      <top/>
      <bottom style="thick">
        <color indexed="53"/>
      </bottom>
      <diagonal/>
    </border>
    <border>
      <left/>
      <right/>
      <top/>
      <bottom style="thick">
        <color indexed="53"/>
      </bottom>
      <diagonal/>
    </border>
    <border>
      <left/>
      <right style="thick">
        <color indexed="53"/>
      </right>
      <top/>
      <bottom style="thick">
        <color indexed="53"/>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12" fillId="0" borderId="0" applyNumberFormat="0" applyFill="0" applyBorder="0" applyAlignment="0" applyProtection="0"/>
  </cellStyleXfs>
  <cellXfs count="77">
    <xf numFmtId="0" fontId="0" fillId="0" borderId="0" xfId="0"/>
    <xf numFmtId="164" fontId="0" fillId="0" borderId="0" xfId="1" applyNumberFormat="1" applyFont="1"/>
    <xf numFmtId="0" fontId="0" fillId="0" borderId="0" xfId="0" pivotButton="1"/>
    <xf numFmtId="0" fontId="0" fillId="0" borderId="0" xfId="0" applyAlignment="1">
      <alignment horizontal="left"/>
    </xf>
    <xf numFmtId="3" fontId="0" fillId="0" borderId="0" xfId="0" applyNumberFormat="1"/>
    <xf numFmtId="0" fontId="0" fillId="0" borderId="4" xfId="0" applyBorder="1"/>
    <xf numFmtId="0" fontId="0" fillId="0" borderId="0" xfId="0" applyBorder="1"/>
    <xf numFmtId="0" fontId="3" fillId="0" borderId="0" xfId="0" applyFont="1" applyBorder="1" applyAlignment="1">
      <alignment horizontal="center"/>
    </xf>
    <xf numFmtId="9" fontId="0" fillId="0" borderId="0" xfId="0" applyNumberFormat="1" applyBorder="1"/>
    <xf numFmtId="9" fontId="0" fillId="0" borderId="5" xfId="0" applyNumberFormat="1" applyBorder="1"/>
    <xf numFmtId="9" fontId="0" fillId="0" borderId="0" xfId="2" applyFont="1" applyBorder="1"/>
    <xf numFmtId="0" fontId="0" fillId="0" borderId="6" xfId="0" applyBorder="1"/>
    <xf numFmtId="0" fontId="3" fillId="0" borderId="7" xfId="0" applyFont="1" applyBorder="1" applyAlignment="1">
      <alignment horizontal="center"/>
    </xf>
    <xf numFmtId="9" fontId="0" fillId="0" borderId="7" xfId="2" applyFont="1" applyBorder="1"/>
    <xf numFmtId="0" fontId="0" fillId="0" borderId="7" xfId="0" applyBorder="1"/>
    <xf numFmtId="0" fontId="0" fillId="0" borderId="8" xfId="0" applyBorder="1"/>
    <xf numFmtId="0" fontId="0" fillId="0" borderId="10" xfId="0" applyBorder="1" applyAlignment="1">
      <alignment horizontal="centerContinuous"/>
    </xf>
    <xf numFmtId="0" fontId="0" fillId="0" borderId="11" xfId="0" applyBorder="1" applyAlignment="1">
      <alignment horizontal="centerContinuous"/>
    </xf>
    <xf numFmtId="164" fontId="0" fillId="0" borderId="12" xfId="1" applyNumberFormat="1" applyFont="1" applyBorder="1"/>
    <xf numFmtId="164" fontId="0" fillId="0" borderId="13" xfId="1" applyNumberFormat="1" applyFont="1" applyBorder="1"/>
    <xf numFmtId="0" fontId="0" fillId="0" borderId="14" xfId="0" applyBorder="1"/>
    <xf numFmtId="0" fontId="0" fillId="0" borderId="16" xfId="0" applyBorder="1" applyAlignment="1">
      <alignment horizontal="centerContinuous"/>
    </xf>
    <xf numFmtId="0" fontId="0" fillId="0" borderId="17" xfId="0" applyBorder="1" applyAlignment="1">
      <alignment horizontal="centerContinuous"/>
    </xf>
    <xf numFmtId="0" fontId="4" fillId="0" borderId="15" xfId="0" applyFont="1" applyBorder="1" applyAlignment="1">
      <alignment horizontal="centerContinuous"/>
    </xf>
    <xf numFmtId="0" fontId="4" fillId="0" borderId="16" xfId="0" applyFont="1" applyBorder="1" applyAlignment="1">
      <alignment horizontal="centerContinuous"/>
    </xf>
    <xf numFmtId="0" fontId="5" fillId="0" borderId="9" xfId="0" applyFont="1" applyBorder="1" applyAlignment="1">
      <alignment horizontal="centerContinuous"/>
    </xf>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6" fillId="0" borderId="1" xfId="0" applyFont="1" applyBorder="1"/>
    <xf numFmtId="0" fontId="6" fillId="0" borderId="18" xfId="0" applyFont="1" applyBorder="1"/>
    <xf numFmtId="0" fontId="6" fillId="0" borderId="2" xfId="0" applyFont="1" applyBorder="1"/>
    <xf numFmtId="0" fontId="6" fillId="0" borderId="3" xfId="0" applyFont="1" applyBorder="1"/>
    <xf numFmtId="0" fontId="6" fillId="0" borderId="6" xfId="0" applyFont="1" applyBorder="1"/>
    <xf numFmtId="0" fontId="6" fillId="0" borderId="13" xfId="0" applyFont="1" applyBorder="1"/>
    <xf numFmtId="0" fontId="6" fillId="0" borderId="7" xfId="0" applyFont="1" applyBorder="1"/>
    <xf numFmtId="0" fontId="0" fillId="0" borderId="1" xfId="0" applyBorder="1"/>
    <xf numFmtId="0" fontId="0" fillId="0" borderId="2" xfId="0" applyBorder="1" applyAlignment="1">
      <alignment horizontal="centerContinuous"/>
    </xf>
    <xf numFmtId="0" fontId="0" fillId="0" borderId="3" xfId="0" applyBorder="1" applyAlignment="1">
      <alignment horizontal="centerContinuous"/>
    </xf>
    <xf numFmtId="164" fontId="0" fillId="0" borderId="0" xfId="1" applyNumberFormat="1" applyFont="1" applyBorder="1"/>
    <xf numFmtId="164" fontId="0" fillId="0" borderId="5" xfId="1" applyNumberFormat="1" applyFont="1" applyBorder="1"/>
    <xf numFmtId="164" fontId="0" fillId="0" borderId="7" xfId="1" applyNumberFormat="1" applyFont="1" applyBorder="1"/>
    <xf numFmtId="164" fontId="0" fillId="0" borderId="20" xfId="1" applyNumberFormat="1" applyFont="1" applyBorder="1"/>
    <xf numFmtId="164" fontId="0" fillId="0" borderId="21" xfId="1" applyNumberFormat="1" applyFont="1" applyBorder="1"/>
    <xf numFmtId="164" fontId="0" fillId="0" borderId="22" xfId="1" applyNumberFormat="1"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4" fillId="0" borderId="23" xfId="0" applyFont="1" applyBorder="1" applyAlignment="1">
      <alignment horizontal="centerContinuous"/>
    </xf>
    <xf numFmtId="0" fontId="4" fillId="0" borderId="10" xfId="0" applyFont="1" applyBorder="1" applyAlignment="1">
      <alignment horizontal="centerContinuous"/>
    </xf>
    <xf numFmtId="0" fontId="2" fillId="0" borderId="4" xfId="0" applyFont="1" applyBorder="1"/>
    <xf numFmtId="164" fontId="2" fillId="0" borderId="13" xfId="1" applyNumberFormat="1" applyFont="1" applyBorder="1"/>
    <xf numFmtId="164" fontId="2" fillId="0" borderId="8" xfId="1" applyNumberFormat="1" applyFont="1" applyBorder="1"/>
    <xf numFmtId="164" fontId="6" fillId="0" borderId="7" xfId="0" applyNumberFormat="1" applyFont="1" applyBorder="1"/>
    <xf numFmtId="164" fontId="6" fillId="0" borderId="8" xfId="0" applyNumberFormat="1" applyFont="1" applyBorder="1"/>
    <xf numFmtId="0" fontId="7" fillId="2" borderId="0" xfId="3" applyFill="1"/>
    <xf numFmtId="0" fontId="7" fillId="2" borderId="0" xfId="3" applyFill="1" applyBorder="1"/>
    <xf numFmtId="0" fontId="7" fillId="0" borderId="0" xfId="3"/>
    <xf numFmtId="0" fontId="7" fillId="3" borderId="0" xfId="3" applyFill="1"/>
    <xf numFmtId="0" fontId="7" fillId="3" borderId="0" xfId="3" applyFill="1" applyBorder="1"/>
    <xf numFmtId="0" fontId="7" fillId="3" borderId="24" xfId="3" applyFill="1" applyBorder="1"/>
    <xf numFmtId="0" fontId="7" fillId="3" borderId="25" xfId="3" applyFill="1" applyBorder="1"/>
    <xf numFmtId="0" fontId="7" fillId="3" borderId="26" xfId="3" applyFill="1" applyBorder="1"/>
    <xf numFmtId="0" fontId="7" fillId="3" borderId="27" xfId="3" applyFill="1" applyBorder="1"/>
    <xf numFmtId="0" fontId="8" fillId="3" borderId="0" xfId="3" applyFont="1" applyFill="1" applyBorder="1"/>
    <xf numFmtId="0" fontId="7" fillId="3" borderId="28" xfId="3" applyFill="1" applyBorder="1"/>
    <xf numFmtId="0" fontId="9" fillId="3" borderId="0" xfId="3" applyFont="1" applyFill="1" applyBorder="1" applyAlignment="1">
      <alignment horizontal="right"/>
    </xf>
    <xf numFmtId="0" fontId="10" fillId="3" borderId="0" xfId="3" applyFont="1" applyFill="1" applyBorder="1" applyAlignment="1">
      <alignment horizontal="right"/>
    </xf>
    <xf numFmtId="0" fontId="11" fillId="3" borderId="0" xfId="3" applyFont="1" applyFill="1" applyBorder="1" applyAlignment="1">
      <alignment horizontal="right"/>
    </xf>
    <xf numFmtId="0" fontId="12" fillId="3" borderId="0" xfId="4" applyFill="1" applyBorder="1" applyAlignment="1" applyProtection="1">
      <alignment horizontal="right"/>
      <protection locked="0"/>
    </xf>
    <xf numFmtId="0" fontId="12" fillId="3" borderId="0" xfId="4" applyFill="1" applyAlignment="1" applyProtection="1">
      <alignment horizontal="right"/>
      <protection locked="0"/>
    </xf>
    <xf numFmtId="0" fontId="7" fillId="3" borderId="29" xfId="3" applyFill="1" applyBorder="1"/>
    <xf numFmtId="0" fontId="7" fillId="3" borderId="30" xfId="3" applyFill="1" applyBorder="1"/>
    <xf numFmtId="0" fontId="7" fillId="3" borderId="31" xfId="3" applyFill="1" applyBorder="1"/>
    <xf numFmtId="0" fontId="7" fillId="0" borderId="0" xfId="3" applyBorder="1"/>
  </cellXfs>
  <cellStyles count="5">
    <cellStyle name="Hyperlink" xfId="4" builtinId="8"/>
    <cellStyle name="Komma" xfId="1" builtinId="3"/>
    <cellStyle name="Normal 2" xfId="3"/>
    <cellStyle name="Procent" xfId="2" builtinId="5"/>
    <cellStyle name="Standaard" xfId="0" builtinId="0"/>
  </cellStyles>
  <dxfs count="2">
    <dxf>
      <numFmt numFmtId="164" formatCode="_ * #,##0_ ;_ * \-#,##0_ ;_ * &quot;-&quot;??_ ;_ @_ "/>
    </dxf>
    <dxf>
      <numFmt numFmtId="164"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317500</xdr:colOff>
      <xdr:row>5</xdr:row>
      <xdr:rowOff>76201</xdr:rowOff>
    </xdr:from>
    <xdr:to>
      <xdr:col>8</xdr:col>
      <xdr:colOff>421566</xdr:colOff>
      <xdr:row>15</xdr:row>
      <xdr:rowOff>57151</xdr:rowOff>
    </xdr:to>
    <xdr:pic>
      <xdr:nvPicPr>
        <xdr:cNvPr id="2" name="Picture 2" descr="LOGO_G-INFO.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0540" y="845821"/>
          <a:ext cx="2511986" cy="1756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xdr:row>
      <xdr:rowOff>160020</xdr:rowOff>
    </xdr:from>
    <xdr:to>
      <xdr:col>2</xdr:col>
      <xdr:colOff>0</xdr:colOff>
      <xdr:row>23</xdr:row>
      <xdr:rowOff>0</xdr:rowOff>
    </xdr:to>
    <mc:AlternateContent xmlns:mc="http://schemas.openxmlformats.org/markup-compatibility/2006" xmlns:a14="http://schemas.microsoft.com/office/drawing/2010/main">
      <mc:Choice Requires="a14">
        <xdr:graphicFrame macro="">
          <xdr:nvGraphicFramePr>
            <xdr:cNvPr id="2" name="Jaar"/>
            <xdr:cNvGraphicFramePr/>
          </xdr:nvGraphicFramePr>
          <xdr:xfrm>
            <a:off x="0" y="0"/>
            <a:ext cx="0" cy="0"/>
          </xdr:xfrm>
          <a:graphic>
            <a:graphicData uri="http://schemas.microsoft.com/office/drawing/2010/slicer">
              <sle:slicer xmlns:sle="http://schemas.microsoft.com/office/drawing/2010/slicer" name="Jaar"/>
            </a:graphicData>
          </a:graphic>
        </xdr:graphicFrame>
      </mc:Choice>
      <mc:Fallback xmlns="">
        <xdr:sp macro="" textlink="">
          <xdr:nvSpPr>
            <xdr:cNvPr id="0" name=""/>
            <xdr:cNvSpPr>
              <a:spLocks noTextEdit="1"/>
            </xdr:cNvSpPr>
          </xdr:nvSpPr>
          <xdr:spPr>
            <a:xfrm>
              <a:off x="464820" y="2918460"/>
              <a:ext cx="1013460" cy="11811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kunnen in Excel 2010 worden gebruikt.
De slicer kan niet worden gebruikt als de shape in een eerdere versie van Excel is gewijzigd, of als de werkmap is opgeslagen in Excel 2003 of eerder.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2</xdr:col>
      <xdr:colOff>220980</xdr:colOff>
      <xdr:row>19</xdr:row>
      <xdr:rowOff>7620</xdr:rowOff>
    </xdr:to>
    <mc:AlternateContent xmlns:mc="http://schemas.openxmlformats.org/markup-compatibility/2006" xmlns:a14="http://schemas.microsoft.com/office/drawing/2010/main">
      <mc:Choice Requires="a14">
        <xdr:graphicFrame macro="">
          <xdr:nvGraphicFramePr>
            <xdr:cNvPr id="2" name="Jaar 1"/>
            <xdr:cNvGraphicFramePr/>
          </xdr:nvGraphicFramePr>
          <xdr:xfrm>
            <a:off x="0" y="0"/>
            <a:ext cx="0" cy="0"/>
          </xdr:xfrm>
          <a:graphic>
            <a:graphicData uri="http://schemas.microsoft.com/office/drawing/2010/slicer">
              <sle:slicer xmlns:sle="http://schemas.microsoft.com/office/drawing/2010/slicer" name="Jaar 1"/>
            </a:graphicData>
          </a:graphic>
        </xdr:graphicFrame>
      </mc:Choice>
      <mc:Fallback xmlns="">
        <xdr:sp macro="" textlink="">
          <xdr:nvSpPr>
            <xdr:cNvPr id="0" name=""/>
            <xdr:cNvSpPr>
              <a:spLocks noTextEdit="1"/>
            </xdr:cNvSpPr>
          </xdr:nvSpPr>
          <xdr:spPr>
            <a:xfrm>
              <a:off x="182880" y="2209800"/>
              <a:ext cx="1013460" cy="118110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kunnen in Excel 2010 worden gebruikt.
De slicer kan niet worden gebruikt als de shape in een eerdere versie van Excel is gewijzigd, of als de werkmap is opgeslagen in Excel 2003 of eerder.</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ijs Verbruggen" refreshedDate="43572.430276041669" createdVersion="4" refreshedVersion="4" minRefreshableVersion="3" recordCount="15">
  <cacheSource type="worksheet">
    <worksheetSource name="Tabel1"/>
  </cacheSource>
  <cacheFields count="4">
    <cacheField name="Jaar" numFmtId="0">
      <sharedItems containsSemiMixedTypes="0" containsString="0" containsNumber="1" containsInteger="1" minValue="2016" maxValue="2018" count="3">
        <n v="2016"/>
        <n v="2017"/>
        <n v="2018"/>
      </sharedItems>
    </cacheField>
    <cacheField name="Stadium" numFmtId="0">
      <sharedItems count="5">
        <s v="Lead"/>
        <s v="Kwalificeren"/>
        <s v="Oplossing"/>
        <s v="Voorstel"/>
        <s v="Afronden"/>
      </sharedItems>
    </cacheField>
    <cacheField name="Aantal" numFmtId="164">
      <sharedItems containsSemiMixedTypes="0" containsString="0" containsNumber="1" containsInteger="1" minValue="250" maxValue="1500"/>
    </cacheField>
    <cacheField name="Bedrag" numFmtId="164">
      <sharedItems containsSemiMixedTypes="0" containsString="0" containsNumber="1" containsInteger="1" minValue="200000" maxValue="1600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5">
  <r>
    <x v="0"/>
    <x v="0"/>
    <n v="1000"/>
    <n v="1000000"/>
  </r>
  <r>
    <x v="0"/>
    <x v="1"/>
    <n v="800"/>
    <n v="850000"/>
  </r>
  <r>
    <x v="0"/>
    <x v="2"/>
    <n v="500"/>
    <n v="450000"/>
  </r>
  <r>
    <x v="0"/>
    <x v="3"/>
    <n v="400"/>
    <n v="320000"/>
  </r>
  <r>
    <x v="0"/>
    <x v="4"/>
    <n v="250"/>
    <n v="200000"/>
  </r>
  <r>
    <x v="1"/>
    <x v="0"/>
    <n v="1200"/>
    <n v="1200000"/>
  </r>
  <r>
    <x v="1"/>
    <x v="1"/>
    <n v="1020"/>
    <n v="1000000"/>
  </r>
  <r>
    <x v="1"/>
    <x v="2"/>
    <n v="610"/>
    <n v="600000"/>
  </r>
  <r>
    <x v="1"/>
    <x v="3"/>
    <n v="500"/>
    <n v="400000"/>
  </r>
  <r>
    <x v="1"/>
    <x v="4"/>
    <n v="300"/>
    <n v="250000"/>
  </r>
  <r>
    <x v="2"/>
    <x v="0"/>
    <n v="1500"/>
    <n v="1600000"/>
  </r>
  <r>
    <x v="2"/>
    <x v="1"/>
    <n v="1100"/>
    <n v="1250000"/>
  </r>
  <r>
    <x v="2"/>
    <x v="2"/>
    <n v="700"/>
    <n v="700000"/>
  </r>
  <r>
    <x v="2"/>
    <x v="3"/>
    <n v="550"/>
    <n v="450000"/>
  </r>
  <r>
    <x v="2"/>
    <x v="4"/>
    <n v="350"/>
    <n v="26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Draaitabel1" cacheId="1" applyNumberFormats="0" applyBorderFormats="0" applyFontFormats="0" applyPatternFormats="0" applyAlignmentFormats="0" applyWidthHeightFormats="1" dataCaption="Waarden" updatedVersion="4" minRefreshableVersion="3" useAutoFormatting="1" rowGrandTotals="0" itemPrintTitles="1" createdVersion="4" indent="0" outline="1" outlineData="1" multipleFieldFilters="0">
  <location ref="B4:D9" firstHeaderRow="0" firstDataRow="1" firstDataCol="1" rowPageCount="1" colPageCount="1"/>
  <pivotFields count="4">
    <pivotField axis="axisPage" showAll="0">
      <items count="4">
        <item x="0"/>
        <item x="1"/>
        <item x="2"/>
        <item t="default"/>
      </items>
    </pivotField>
    <pivotField axis="axisRow" showAll="0">
      <items count="6">
        <item x="0"/>
        <item x="1"/>
        <item x="2"/>
        <item x="3"/>
        <item x="4"/>
        <item t="default"/>
      </items>
    </pivotField>
    <pivotField dataField="1" numFmtId="164" showAll="0"/>
    <pivotField dataField="1" numFmtId="164" showAll="0"/>
  </pivotFields>
  <rowFields count="1">
    <field x="1"/>
  </rowFields>
  <rowItems count="5">
    <i>
      <x/>
    </i>
    <i>
      <x v="1"/>
    </i>
    <i>
      <x v="2"/>
    </i>
    <i>
      <x v="3"/>
    </i>
    <i>
      <x v="4"/>
    </i>
  </rowItems>
  <colFields count="1">
    <field x="-2"/>
  </colFields>
  <colItems count="2">
    <i>
      <x/>
    </i>
    <i i="1">
      <x v="1"/>
    </i>
  </colItems>
  <pageFields count="1">
    <pageField fld="0" hier="-1"/>
  </pageFields>
  <dataFields count="2">
    <dataField name="Som van Aantal" fld="2" baseField="0" baseItem="0" numFmtId="3"/>
    <dataField name="Som van Bedrag" fld="3"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Jaar" sourceName="Jaar">
  <pivotTables>
    <pivotTable tabId="2" name="Draaitabel1"/>
  </pivotTables>
  <data>
    <tabular pivotCacheId="1">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Jaar" cache="Slicer_Jaar" caption="Jaar" rowHeight="225425"/>
</slicers>
</file>

<file path=xl/slicers/slicer2.xml><?xml version="1.0" encoding="utf-8"?>
<slicers xmlns="http://schemas.microsoft.com/office/spreadsheetml/2009/9/main" xmlns:mc="http://schemas.openxmlformats.org/markup-compatibility/2006" xmlns:x="http://schemas.openxmlformats.org/spreadsheetml/2006/main" mc:Ignorable="x">
  <slicer name="Jaar 1" cache="Slicer_Jaar" caption="Jaar" rowHeight="225425"/>
</slicers>
</file>

<file path=xl/tables/table1.xml><?xml version="1.0" encoding="utf-8"?>
<table xmlns="http://schemas.openxmlformats.org/spreadsheetml/2006/main" id="1" name="Tabel1" displayName="Tabel1" ref="B2:E17" totalsRowShown="0">
  <autoFilter ref="B2:E17"/>
  <tableColumns count="4">
    <tableColumn id="1" name="Jaar"/>
    <tableColumn id="2" name="Stadium"/>
    <tableColumn id="3" name="Aantal" dataDxfId="1" dataCellStyle="Komma"/>
    <tableColumn id="4" name="Bedrag" dataDxfId="0" dataCellStyle="Komma">
      <calculatedColumnFormula>Tabel1[[#This Row],[Aantal]]*1000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ginfo.nl/?page_id=68"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R82"/>
  <sheetViews>
    <sheetView showGridLines="0" showRowColHeaders="0" tabSelected="1" workbookViewId="0"/>
  </sheetViews>
  <sheetFormatPr defaultColWidth="0" defaultRowHeight="12.75" customHeight="1" zeroHeight="1" x14ac:dyDescent="0.25"/>
  <cols>
    <col min="1" max="1" width="1.109375" style="59" customWidth="1"/>
    <col min="2" max="3" width="8.77734375" style="59" customWidth="1"/>
    <col min="4" max="4" width="2.6640625" style="59" customWidth="1"/>
    <col min="5" max="13" width="8.77734375" style="59" customWidth="1"/>
    <col min="14" max="14" width="5.77734375" style="76" customWidth="1"/>
    <col min="15" max="15" width="10.33203125" style="59" customWidth="1"/>
    <col min="16" max="16" width="2.77734375" style="59" customWidth="1"/>
    <col min="17" max="26" width="9.109375" style="59" customWidth="1"/>
    <col min="27" max="16384" width="9.109375" style="59" hidden="1"/>
  </cols>
  <sheetData>
    <row r="1" spans="1:44" ht="7.05" customHeight="1" x14ac:dyDescent="0.25">
      <c r="A1" s="57"/>
      <c r="B1" s="57"/>
      <c r="C1" s="57"/>
      <c r="D1" s="57"/>
      <c r="E1" s="57"/>
      <c r="F1" s="57"/>
      <c r="G1" s="57"/>
      <c r="H1" s="57"/>
      <c r="I1" s="57"/>
      <c r="J1" s="57"/>
      <c r="K1" s="57"/>
      <c r="L1" s="57"/>
      <c r="M1" s="57"/>
      <c r="N1" s="58"/>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row>
    <row r="2" spans="1:44" ht="13.2" x14ac:dyDescent="0.25">
      <c r="A2" s="57"/>
      <c r="B2" s="57"/>
      <c r="C2" s="57"/>
      <c r="D2" s="57"/>
      <c r="E2" s="57"/>
      <c r="F2" s="57"/>
      <c r="G2" s="57"/>
      <c r="H2" s="57"/>
      <c r="I2" s="57"/>
      <c r="J2" s="57"/>
      <c r="K2" s="57"/>
      <c r="L2" s="57"/>
      <c r="M2" s="57"/>
      <c r="N2" s="58"/>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row>
    <row r="3" spans="1:44" ht="13.2" x14ac:dyDescent="0.25">
      <c r="A3" s="57"/>
      <c r="B3" s="57"/>
      <c r="C3" s="57"/>
      <c r="D3" s="57"/>
      <c r="E3" s="57"/>
      <c r="F3" s="57"/>
      <c r="G3" s="57"/>
      <c r="H3" s="57"/>
      <c r="I3" s="57"/>
      <c r="J3" s="57"/>
      <c r="K3" s="57"/>
      <c r="L3" s="57"/>
      <c r="M3" s="57"/>
      <c r="N3" s="58"/>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row>
    <row r="4" spans="1:44" ht="13.8" thickBot="1" x14ac:dyDescent="0.3">
      <c r="A4" s="57"/>
      <c r="B4" s="57"/>
      <c r="C4" s="57"/>
      <c r="D4" s="60"/>
      <c r="E4" s="60"/>
      <c r="F4" s="60"/>
      <c r="G4" s="60"/>
      <c r="H4" s="60"/>
      <c r="I4" s="60"/>
      <c r="J4" s="60"/>
      <c r="K4" s="60"/>
      <c r="L4" s="60"/>
      <c r="M4" s="60"/>
      <c r="N4" s="61"/>
      <c r="O4" s="60"/>
      <c r="P4" s="60"/>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row>
    <row r="5" spans="1:44" ht="13.8" thickTop="1" x14ac:dyDescent="0.25">
      <c r="A5" s="57"/>
      <c r="B5" s="57"/>
      <c r="C5" s="57"/>
      <c r="D5" s="60"/>
      <c r="E5" s="62"/>
      <c r="F5" s="63"/>
      <c r="G5" s="63"/>
      <c r="H5" s="63"/>
      <c r="I5" s="63"/>
      <c r="J5" s="63"/>
      <c r="K5" s="63"/>
      <c r="L5" s="63"/>
      <c r="M5" s="63"/>
      <c r="N5" s="63"/>
      <c r="O5" s="64"/>
      <c r="P5" s="60"/>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row>
    <row r="6" spans="1:44" ht="21" x14ac:dyDescent="0.4">
      <c r="A6" s="57"/>
      <c r="B6" s="57"/>
      <c r="C6" s="57"/>
      <c r="D6" s="60"/>
      <c r="E6" s="65"/>
      <c r="F6" s="66"/>
      <c r="G6" s="61"/>
      <c r="H6" s="61"/>
      <c r="I6" s="61"/>
      <c r="J6" s="61"/>
      <c r="K6" s="61"/>
      <c r="L6" s="61"/>
      <c r="M6" s="61"/>
      <c r="N6" s="61"/>
      <c r="O6" s="67"/>
      <c r="P6" s="60"/>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44" ht="13.2" x14ac:dyDescent="0.25">
      <c r="A7" s="57"/>
      <c r="B7" s="57"/>
      <c r="C7" s="57"/>
      <c r="D7" s="60"/>
      <c r="E7" s="65"/>
      <c r="F7" s="61"/>
      <c r="G7" s="61"/>
      <c r="H7" s="61"/>
      <c r="I7" s="61"/>
      <c r="J7" s="61"/>
      <c r="K7" s="61"/>
      <c r="L7" s="61"/>
      <c r="M7" s="61"/>
      <c r="N7" s="61"/>
      <c r="O7" s="67"/>
      <c r="P7" s="60"/>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row>
    <row r="8" spans="1:44" ht="13.2" x14ac:dyDescent="0.25">
      <c r="A8" s="57"/>
      <c r="B8" s="57"/>
      <c r="C8" s="57"/>
      <c r="D8" s="60"/>
      <c r="E8" s="65"/>
      <c r="F8" s="61"/>
      <c r="G8" s="61"/>
      <c r="H8" s="61"/>
      <c r="I8" s="61"/>
      <c r="J8" s="61"/>
      <c r="K8" s="61"/>
      <c r="L8" s="61"/>
      <c r="M8" s="61"/>
      <c r="N8" s="61"/>
      <c r="O8" s="67"/>
      <c r="P8" s="60"/>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row>
    <row r="9" spans="1:44" ht="13.2" x14ac:dyDescent="0.25">
      <c r="A9" s="57"/>
      <c r="B9" s="57"/>
      <c r="C9" s="57"/>
      <c r="D9" s="60"/>
      <c r="E9" s="65"/>
      <c r="F9" s="61"/>
      <c r="G9" s="61"/>
      <c r="H9" s="61"/>
      <c r="I9" s="61"/>
      <c r="J9" s="61"/>
      <c r="K9" s="61"/>
      <c r="L9" s="61"/>
      <c r="M9" s="61"/>
      <c r="N9" s="61"/>
      <c r="O9" s="67"/>
      <c r="P9" s="60"/>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row>
    <row r="10" spans="1:44" ht="13.2" x14ac:dyDescent="0.25">
      <c r="A10" s="57"/>
      <c r="B10" s="57"/>
      <c r="C10" s="57"/>
      <c r="D10" s="60"/>
      <c r="E10" s="65"/>
      <c r="F10" s="61"/>
      <c r="G10" s="61"/>
      <c r="H10" s="61"/>
      <c r="I10" s="61"/>
      <c r="J10" s="61"/>
      <c r="K10" s="61"/>
      <c r="L10" s="61"/>
      <c r="M10" s="61"/>
      <c r="N10" s="61"/>
      <c r="O10" s="67"/>
      <c r="P10" s="60"/>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row>
    <row r="11" spans="1:44" ht="13.2" x14ac:dyDescent="0.25">
      <c r="A11" s="57"/>
      <c r="B11" s="57"/>
      <c r="C11" s="57"/>
      <c r="D11" s="60"/>
      <c r="E11" s="65"/>
      <c r="F11" s="61"/>
      <c r="G11" s="61"/>
      <c r="H11" s="61"/>
      <c r="I11" s="61"/>
      <c r="J11" s="61"/>
      <c r="K11" s="61"/>
      <c r="L11" s="61"/>
      <c r="M11" s="61"/>
      <c r="N11" s="61"/>
      <c r="O11" s="67"/>
      <c r="P11" s="60"/>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row>
    <row r="12" spans="1:44" ht="13.2" x14ac:dyDescent="0.25">
      <c r="A12" s="57"/>
      <c r="B12" s="57"/>
      <c r="C12" s="57"/>
      <c r="D12" s="60"/>
      <c r="E12" s="65"/>
      <c r="F12" s="61"/>
      <c r="G12" s="61"/>
      <c r="H12" s="61"/>
      <c r="I12" s="61"/>
      <c r="J12" s="61"/>
      <c r="K12" s="61"/>
      <c r="L12" s="61"/>
      <c r="M12" s="61"/>
      <c r="N12" s="61"/>
      <c r="O12" s="67"/>
      <c r="P12" s="60"/>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row>
    <row r="13" spans="1:44" ht="13.2" x14ac:dyDescent="0.25">
      <c r="A13" s="57"/>
      <c r="B13" s="57"/>
      <c r="C13" s="57"/>
      <c r="D13" s="60"/>
      <c r="E13" s="65"/>
      <c r="F13" s="61"/>
      <c r="G13" s="61"/>
      <c r="H13" s="61"/>
      <c r="I13" s="61"/>
      <c r="J13" s="61"/>
      <c r="K13" s="61"/>
      <c r="L13" s="61"/>
      <c r="M13" s="61"/>
      <c r="N13" s="61"/>
      <c r="O13" s="67"/>
      <c r="P13" s="60"/>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row>
    <row r="14" spans="1:44" ht="13.2" x14ac:dyDescent="0.25">
      <c r="A14" s="57"/>
      <c r="B14" s="57"/>
      <c r="C14" s="57"/>
      <c r="D14" s="60"/>
      <c r="E14" s="65"/>
      <c r="F14" s="61"/>
      <c r="G14" s="61"/>
      <c r="H14" s="61"/>
      <c r="I14" s="61"/>
      <c r="J14" s="61"/>
      <c r="K14" s="61"/>
      <c r="L14" s="61"/>
      <c r="M14" s="61"/>
      <c r="N14" s="61"/>
      <c r="O14" s="67"/>
      <c r="P14" s="60"/>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row>
    <row r="15" spans="1:44" ht="13.2" x14ac:dyDescent="0.25">
      <c r="A15" s="57"/>
      <c r="B15" s="57"/>
      <c r="C15" s="57"/>
      <c r="D15" s="60"/>
      <c r="E15" s="65"/>
      <c r="F15" s="61"/>
      <c r="G15" s="61"/>
      <c r="H15" s="61"/>
      <c r="I15" s="61"/>
      <c r="J15" s="61"/>
      <c r="K15" s="61"/>
      <c r="L15" s="61"/>
      <c r="M15" s="61"/>
      <c r="N15" s="61"/>
      <c r="O15" s="67"/>
      <c r="P15" s="60"/>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row>
    <row r="16" spans="1:44" ht="13.2" x14ac:dyDescent="0.25">
      <c r="A16" s="57"/>
      <c r="B16" s="57"/>
      <c r="C16" s="57"/>
      <c r="D16" s="60"/>
      <c r="E16" s="65"/>
      <c r="F16" s="61"/>
      <c r="G16" s="61"/>
      <c r="H16" s="61"/>
      <c r="I16" s="61"/>
      <c r="J16" s="61"/>
      <c r="K16" s="61"/>
      <c r="L16" s="61"/>
      <c r="M16" s="61"/>
      <c r="N16" s="61"/>
      <c r="O16" s="67"/>
      <c r="P16" s="60"/>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row>
    <row r="17" spans="1:44" ht="13.2" x14ac:dyDescent="0.25">
      <c r="A17" s="57"/>
      <c r="B17" s="57"/>
      <c r="C17" s="57"/>
      <c r="D17" s="60"/>
      <c r="E17" s="65"/>
      <c r="F17" s="61"/>
      <c r="G17" s="61"/>
      <c r="H17" s="61"/>
      <c r="I17" s="61"/>
      <c r="J17" s="61"/>
      <c r="K17" s="61"/>
      <c r="L17" s="61"/>
      <c r="M17" s="61"/>
      <c r="N17" s="61"/>
      <c r="O17" s="67"/>
      <c r="P17" s="60"/>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row>
    <row r="18" spans="1:44" ht="37.799999999999997" x14ac:dyDescent="0.65">
      <c r="A18" s="57"/>
      <c r="B18" s="57"/>
      <c r="C18" s="57"/>
      <c r="D18" s="60"/>
      <c r="E18" s="65"/>
      <c r="F18" s="61"/>
      <c r="G18" s="61"/>
      <c r="H18" s="61"/>
      <c r="I18" s="61"/>
      <c r="J18" s="61"/>
      <c r="K18" s="61"/>
      <c r="L18" s="61"/>
      <c r="M18" s="61"/>
      <c r="N18" s="68"/>
      <c r="O18" s="67"/>
      <c r="P18" s="60"/>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row>
    <row r="19" spans="1:44" ht="13.2" x14ac:dyDescent="0.25">
      <c r="A19" s="57"/>
      <c r="B19" s="57"/>
      <c r="C19" s="57"/>
      <c r="D19" s="60"/>
      <c r="E19" s="65"/>
      <c r="F19" s="61"/>
      <c r="G19" s="61"/>
      <c r="H19" s="61"/>
      <c r="I19" s="61"/>
      <c r="J19" s="61"/>
      <c r="K19" s="61"/>
      <c r="L19" s="61"/>
      <c r="M19" s="61"/>
      <c r="N19" s="61"/>
      <c r="O19" s="67"/>
      <c r="P19" s="60"/>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row>
    <row r="20" spans="1:44" ht="13.2" x14ac:dyDescent="0.25">
      <c r="A20" s="57"/>
      <c r="B20" s="57"/>
      <c r="C20" s="57"/>
      <c r="D20" s="60"/>
      <c r="E20" s="65"/>
      <c r="F20" s="61"/>
      <c r="G20" s="61"/>
      <c r="H20" s="61"/>
      <c r="I20" s="61"/>
      <c r="J20" s="61"/>
      <c r="K20" s="61"/>
      <c r="L20" s="61"/>
      <c r="M20" s="61"/>
      <c r="N20" s="61"/>
      <c r="O20" s="67"/>
      <c r="P20" s="60"/>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row>
    <row r="21" spans="1:44" ht="13.2" x14ac:dyDescent="0.25">
      <c r="A21" s="57"/>
      <c r="B21" s="57"/>
      <c r="C21" s="57"/>
      <c r="D21" s="60"/>
      <c r="E21" s="65"/>
      <c r="F21" s="61"/>
      <c r="G21" s="61"/>
      <c r="H21" s="61"/>
      <c r="I21" s="61"/>
      <c r="J21" s="61"/>
      <c r="K21" s="61"/>
      <c r="L21" s="61"/>
      <c r="M21" s="61"/>
      <c r="N21" s="61"/>
      <c r="O21" s="67"/>
      <c r="P21" s="60"/>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row>
    <row r="22" spans="1:44" ht="13.2" x14ac:dyDescent="0.25">
      <c r="A22" s="57"/>
      <c r="B22" s="57"/>
      <c r="C22" s="57"/>
      <c r="D22" s="60"/>
      <c r="E22" s="65"/>
      <c r="F22" s="61"/>
      <c r="G22" s="61"/>
      <c r="H22" s="61"/>
      <c r="I22" s="61"/>
      <c r="J22" s="61"/>
      <c r="K22" s="61"/>
      <c r="L22" s="61"/>
      <c r="M22" s="61"/>
      <c r="N22" s="61"/>
      <c r="O22" s="67"/>
      <c r="P22" s="60"/>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1:44" ht="13.2" x14ac:dyDescent="0.25">
      <c r="A23" s="57"/>
      <c r="B23" s="57"/>
      <c r="C23" s="57"/>
      <c r="D23" s="60"/>
      <c r="E23" s="65"/>
      <c r="F23" s="61"/>
      <c r="G23" s="61"/>
      <c r="H23" s="61"/>
      <c r="I23" s="61"/>
      <c r="J23" s="61"/>
      <c r="K23" s="61"/>
      <c r="L23" s="61"/>
      <c r="M23" s="61"/>
      <c r="N23" s="61"/>
      <c r="O23" s="67"/>
      <c r="P23" s="60"/>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1:44" ht="22.8" x14ac:dyDescent="0.4">
      <c r="A24" s="57"/>
      <c r="B24" s="57"/>
      <c r="C24" s="57"/>
      <c r="D24" s="60"/>
      <c r="E24" s="65"/>
      <c r="F24" s="61"/>
      <c r="G24" s="61"/>
      <c r="H24" s="61"/>
      <c r="I24" s="61"/>
      <c r="J24" s="61"/>
      <c r="K24" s="61"/>
      <c r="L24" s="61"/>
      <c r="M24" s="61"/>
      <c r="N24" s="69" t="s">
        <v>22</v>
      </c>
      <c r="O24" s="67"/>
      <c r="P24" s="60"/>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1:44" ht="13.2" x14ac:dyDescent="0.25">
      <c r="A25" s="57"/>
      <c r="B25" s="57"/>
      <c r="C25" s="57"/>
      <c r="D25" s="60"/>
      <c r="E25" s="65"/>
      <c r="F25" s="61"/>
      <c r="G25" s="61"/>
      <c r="H25" s="61"/>
      <c r="I25" s="61"/>
      <c r="J25" s="61"/>
      <c r="K25" s="61"/>
      <c r="L25" s="61"/>
      <c r="M25" s="61"/>
      <c r="N25" s="61"/>
      <c r="O25" s="67"/>
      <c r="P25" s="60"/>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1:44" ht="13.2" x14ac:dyDescent="0.25">
      <c r="A26" s="57"/>
      <c r="B26" s="57"/>
      <c r="C26" s="57"/>
      <c r="D26" s="60"/>
      <c r="E26" s="65"/>
      <c r="F26" s="61"/>
      <c r="G26" s="61"/>
      <c r="H26" s="61"/>
      <c r="I26" s="61"/>
      <c r="J26" s="61"/>
      <c r="K26" s="61"/>
      <c r="L26" s="61"/>
      <c r="M26" s="61"/>
      <c r="N26" s="61"/>
      <c r="O26" s="67"/>
      <c r="P26" s="60"/>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row>
    <row r="27" spans="1:44" ht="13.2" x14ac:dyDescent="0.25">
      <c r="A27" s="57"/>
      <c r="B27" s="57"/>
      <c r="C27" s="57"/>
      <c r="D27" s="60"/>
      <c r="E27" s="65"/>
      <c r="F27" s="61"/>
      <c r="G27" s="61"/>
      <c r="H27" s="61"/>
      <c r="I27" s="61"/>
      <c r="J27" s="61"/>
      <c r="K27" s="61"/>
      <c r="L27" s="61"/>
      <c r="M27" s="61"/>
      <c r="N27" s="61"/>
      <c r="O27" s="67"/>
      <c r="P27" s="60"/>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row>
    <row r="28" spans="1:44" ht="13.2" x14ac:dyDescent="0.25">
      <c r="A28" s="57"/>
      <c r="B28" s="57"/>
      <c r="C28" s="57"/>
      <c r="D28" s="60"/>
      <c r="E28" s="65"/>
      <c r="F28" s="61"/>
      <c r="G28" s="61"/>
      <c r="H28" s="61"/>
      <c r="I28" s="61"/>
      <c r="J28" s="61"/>
      <c r="K28" s="61"/>
      <c r="L28" s="61"/>
      <c r="M28" s="61"/>
      <c r="N28" s="61"/>
      <c r="O28" s="67"/>
      <c r="P28" s="60"/>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row>
    <row r="29" spans="1:44" ht="13.2" x14ac:dyDescent="0.25">
      <c r="A29" s="57"/>
      <c r="B29" s="57"/>
      <c r="C29" s="57"/>
      <c r="D29" s="60"/>
      <c r="E29" s="65"/>
      <c r="F29" s="61"/>
      <c r="G29" s="61"/>
      <c r="H29" s="61"/>
      <c r="I29" s="61"/>
      <c r="J29" s="61"/>
      <c r="K29" s="61"/>
      <c r="L29" s="61"/>
      <c r="M29" s="61"/>
      <c r="N29" s="61"/>
      <c r="O29" s="67"/>
      <c r="P29" s="60"/>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row>
    <row r="30" spans="1:44" ht="13.2" x14ac:dyDescent="0.25">
      <c r="A30" s="57"/>
      <c r="B30" s="57"/>
      <c r="C30" s="57"/>
      <c r="D30" s="60"/>
      <c r="E30" s="65"/>
      <c r="F30" s="61"/>
      <c r="G30" s="61"/>
      <c r="H30" s="61"/>
      <c r="I30" s="61"/>
      <c r="J30" s="61"/>
      <c r="K30" s="61"/>
      <c r="L30" s="61"/>
      <c r="M30" s="61"/>
      <c r="N30" s="61"/>
      <c r="O30" s="67"/>
      <c r="P30" s="60"/>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row>
    <row r="31" spans="1:44" ht="13.2" x14ac:dyDescent="0.25">
      <c r="A31" s="57"/>
      <c r="B31" s="57"/>
      <c r="C31" s="57"/>
      <c r="D31" s="60"/>
      <c r="E31" s="65"/>
      <c r="F31" s="61"/>
      <c r="G31" s="61"/>
      <c r="H31" s="61"/>
      <c r="I31" s="61"/>
      <c r="J31" s="61"/>
      <c r="K31" s="61"/>
      <c r="L31" s="61"/>
      <c r="M31" s="61"/>
      <c r="N31" s="61"/>
      <c r="O31" s="67"/>
      <c r="P31" s="60"/>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1:44" ht="13.2" x14ac:dyDescent="0.25">
      <c r="A32" s="57"/>
      <c r="B32" s="57"/>
      <c r="C32" s="57"/>
      <c r="D32" s="60"/>
      <c r="E32" s="65"/>
      <c r="F32" s="61"/>
      <c r="G32" s="61"/>
      <c r="H32" s="61"/>
      <c r="I32" s="61"/>
      <c r="J32" s="61"/>
      <c r="K32" s="61"/>
      <c r="L32" s="61"/>
      <c r="M32" s="61"/>
      <c r="N32" s="61"/>
      <c r="O32" s="67"/>
      <c r="P32" s="60"/>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row>
    <row r="33" spans="1:44" ht="13.2" x14ac:dyDescent="0.25">
      <c r="A33" s="57"/>
      <c r="B33" s="57"/>
      <c r="C33" s="57"/>
      <c r="D33" s="60"/>
      <c r="E33" s="65"/>
      <c r="F33" s="61"/>
      <c r="G33" s="61"/>
      <c r="H33" s="61"/>
      <c r="I33" s="61"/>
      <c r="J33" s="61"/>
      <c r="K33" s="61"/>
      <c r="L33" s="61"/>
      <c r="M33" s="61"/>
      <c r="N33" s="70" t="s">
        <v>20</v>
      </c>
      <c r="O33" s="67"/>
      <c r="P33" s="60"/>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row>
    <row r="34" spans="1:44" ht="13.2" x14ac:dyDescent="0.25">
      <c r="A34" s="57"/>
      <c r="B34" s="57"/>
      <c r="C34" s="57"/>
      <c r="D34" s="60"/>
      <c r="E34" s="65"/>
      <c r="F34" s="61"/>
      <c r="G34" s="61"/>
      <c r="H34" s="61"/>
      <c r="I34" s="61"/>
      <c r="J34" s="61"/>
      <c r="K34" s="61"/>
      <c r="L34" s="61"/>
      <c r="M34" s="61"/>
      <c r="N34" s="71" t="s">
        <v>21</v>
      </c>
      <c r="O34" s="67"/>
      <c r="P34" s="60"/>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row>
    <row r="35" spans="1:44" ht="13.2" x14ac:dyDescent="0.25">
      <c r="A35" s="57"/>
      <c r="B35" s="57"/>
      <c r="C35" s="57"/>
      <c r="D35" s="60"/>
      <c r="E35" s="65"/>
      <c r="F35" s="61"/>
      <c r="G35" s="61"/>
      <c r="H35" s="61"/>
      <c r="I35" s="61"/>
      <c r="J35" s="61"/>
      <c r="K35" s="61"/>
      <c r="L35" s="61"/>
      <c r="M35" s="61"/>
      <c r="N35" s="72"/>
      <c r="O35" s="67"/>
      <c r="P35" s="60"/>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row>
    <row r="36" spans="1:44" ht="13.2" x14ac:dyDescent="0.25">
      <c r="A36" s="57"/>
      <c r="B36" s="57"/>
      <c r="C36" s="57"/>
      <c r="D36" s="60"/>
      <c r="E36" s="65"/>
      <c r="F36" s="61"/>
      <c r="G36" s="61"/>
      <c r="H36" s="61"/>
      <c r="I36" s="61"/>
      <c r="J36" s="61"/>
      <c r="K36" s="61"/>
      <c r="L36" s="61"/>
      <c r="M36" s="61"/>
      <c r="N36" s="61"/>
      <c r="O36" s="67"/>
      <c r="P36" s="60"/>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row>
    <row r="37" spans="1:44" ht="13.8" thickBot="1" x14ac:dyDescent="0.3">
      <c r="A37" s="57"/>
      <c r="B37" s="57"/>
      <c r="C37" s="57"/>
      <c r="D37" s="60"/>
      <c r="E37" s="73"/>
      <c r="F37" s="74"/>
      <c r="G37" s="74"/>
      <c r="H37" s="74"/>
      <c r="I37" s="74"/>
      <c r="J37" s="74"/>
      <c r="K37" s="74"/>
      <c r="L37" s="74"/>
      <c r="M37" s="74"/>
      <c r="N37" s="74"/>
      <c r="O37" s="75"/>
      <c r="P37" s="60"/>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row>
    <row r="38" spans="1:44" ht="13.8" thickTop="1" x14ac:dyDescent="0.25">
      <c r="A38" s="57"/>
      <c r="B38" s="57"/>
      <c r="C38" s="57"/>
      <c r="D38" s="60"/>
      <c r="E38" s="60"/>
      <c r="F38" s="60"/>
      <c r="G38" s="60"/>
      <c r="H38" s="60"/>
      <c r="I38" s="60"/>
      <c r="J38" s="60"/>
      <c r="K38" s="60"/>
      <c r="L38" s="60"/>
      <c r="M38" s="60"/>
      <c r="N38" s="61"/>
      <c r="O38" s="60"/>
      <c r="P38" s="60"/>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row>
    <row r="39" spans="1:44" ht="13.2" x14ac:dyDescent="0.25">
      <c r="A39" s="57"/>
      <c r="B39" s="57"/>
      <c r="C39" s="57"/>
      <c r="D39" s="57"/>
      <c r="E39" s="57"/>
      <c r="F39" s="57"/>
      <c r="G39" s="57"/>
      <c r="H39" s="57"/>
      <c r="I39" s="57"/>
      <c r="J39" s="57"/>
      <c r="K39" s="57"/>
      <c r="L39" s="57"/>
      <c r="M39" s="57"/>
      <c r="N39" s="58"/>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row>
    <row r="40" spans="1:44" ht="13.2" x14ac:dyDescent="0.25">
      <c r="A40" s="57"/>
      <c r="B40" s="57"/>
      <c r="C40" s="57"/>
      <c r="D40" s="57"/>
      <c r="E40" s="57"/>
      <c r="F40" s="57"/>
      <c r="G40" s="57"/>
      <c r="H40" s="57"/>
      <c r="I40" s="57"/>
      <c r="J40" s="57"/>
      <c r="K40" s="57"/>
      <c r="L40" s="57"/>
      <c r="M40" s="57"/>
      <c r="N40" s="58"/>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row>
    <row r="41" spans="1:44" ht="13.2" x14ac:dyDescent="0.25">
      <c r="A41" s="57"/>
      <c r="B41" s="57"/>
      <c r="C41" s="57"/>
      <c r="D41" s="57"/>
      <c r="E41" s="57"/>
      <c r="F41" s="57"/>
      <c r="G41" s="57"/>
      <c r="H41" s="57"/>
      <c r="I41" s="57"/>
      <c r="J41" s="57"/>
      <c r="K41" s="57"/>
      <c r="L41" s="57"/>
      <c r="M41" s="57"/>
      <c r="N41" s="58"/>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row>
    <row r="42" spans="1:44" ht="13.2" x14ac:dyDescent="0.25">
      <c r="A42" s="57"/>
      <c r="B42" s="57"/>
      <c r="C42" s="57"/>
      <c r="D42" s="57"/>
      <c r="E42" s="57"/>
      <c r="F42" s="57"/>
      <c r="G42" s="57"/>
      <c r="H42" s="57"/>
      <c r="I42" s="57"/>
      <c r="J42" s="57"/>
      <c r="K42" s="57"/>
      <c r="L42" s="57"/>
      <c r="M42" s="57"/>
      <c r="N42" s="58"/>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row>
    <row r="43" spans="1:44" ht="13.2" x14ac:dyDescent="0.25">
      <c r="A43" s="57"/>
      <c r="B43" s="57"/>
      <c r="C43" s="57"/>
      <c r="D43" s="57"/>
      <c r="E43" s="57"/>
      <c r="F43" s="57"/>
      <c r="G43" s="57"/>
      <c r="H43" s="57"/>
      <c r="I43" s="57"/>
      <c r="J43" s="57"/>
      <c r="K43" s="57"/>
      <c r="L43" s="57"/>
      <c r="M43" s="57"/>
      <c r="N43" s="58"/>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row>
    <row r="44" spans="1:44" ht="13.2" x14ac:dyDescent="0.25">
      <c r="A44" s="57"/>
      <c r="B44" s="57"/>
      <c r="C44" s="57"/>
      <c r="D44" s="57"/>
      <c r="E44" s="57"/>
      <c r="F44" s="57"/>
      <c r="G44" s="57"/>
      <c r="H44" s="57"/>
      <c r="I44" s="57"/>
      <c r="J44" s="57"/>
      <c r="K44" s="57"/>
      <c r="L44" s="57"/>
      <c r="M44" s="57"/>
      <c r="N44" s="58"/>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row>
    <row r="45" spans="1:44" ht="13.2" x14ac:dyDescent="0.25">
      <c r="A45" s="57"/>
      <c r="B45" s="57"/>
      <c r="C45" s="57"/>
      <c r="D45" s="57"/>
      <c r="E45" s="57"/>
      <c r="F45" s="57"/>
      <c r="G45" s="57"/>
      <c r="H45" s="57"/>
      <c r="I45" s="57"/>
      <c r="J45" s="57"/>
      <c r="K45" s="57"/>
      <c r="L45" s="57"/>
      <c r="M45" s="57"/>
      <c r="N45" s="58"/>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row>
    <row r="46" spans="1:44" ht="13.2" x14ac:dyDescent="0.25">
      <c r="A46" s="57"/>
      <c r="B46" s="57"/>
      <c r="C46" s="57"/>
      <c r="D46" s="57"/>
      <c r="E46" s="57"/>
      <c r="F46" s="57"/>
      <c r="G46" s="57"/>
      <c r="H46" s="57"/>
      <c r="I46" s="57"/>
      <c r="J46" s="57"/>
      <c r="K46" s="57"/>
      <c r="L46" s="57"/>
      <c r="M46" s="57"/>
      <c r="N46" s="58"/>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row>
    <row r="47" spans="1:44" ht="13.2" x14ac:dyDescent="0.25">
      <c r="A47" s="57"/>
      <c r="B47" s="57"/>
      <c r="C47" s="57"/>
      <c r="D47" s="57"/>
      <c r="E47" s="57"/>
      <c r="F47" s="57"/>
      <c r="G47" s="57"/>
      <c r="H47" s="57"/>
      <c r="I47" s="57"/>
      <c r="J47" s="57"/>
      <c r="K47" s="57"/>
      <c r="L47" s="57"/>
      <c r="M47" s="57"/>
      <c r="N47" s="58"/>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row>
    <row r="48" spans="1:44" ht="13.2" x14ac:dyDescent="0.25">
      <c r="A48" s="57"/>
      <c r="B48" s="57"/>
      <c r="C48" s="57"/>
      <c r="D48" s="57"/>
      <c r="E48" s="57"/>
      <c r="F48" s="57"/>
      <c r="G48" s="57"/>
      <c r="H48" s="57"/>
      <c r="I48" s="57"/>
      <c r="J48" s="57"/>
      <c r="K48" s="57"/>
      <c r="L48" s="57"/>
      <c r="M48" s="57"/>
      <c r="N48" s="58"/>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row>
    <row r="49" spans="1:44" ht="13.2" x14ac:dyDescent="0.25">
      <c r="A49" s="57"/>
      <c r="B49" s="57"/>
      <c r="C49" s="57"/>
      <c r="D49" s="57"/>
      <c r="E49" s="57"/>
      <c r="F49" s="57"/>
      <c r="G49" s="57"/>
      <c r="H49" s="57"/>
      <c r="I49" s="57"/>
      <c r="J49" s="57"/>
      <c r="K49" s="57"/>
      <c r="L49" s="57"/>
      <c r="M49" s="57"/>
      <c r="N49" s="58"/>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row>
    <row r="50" spans="1:44" ht="13.2" x14ac:dyDescent="0.25">
      <c r="A50" s="57"/>
      <c r="B50" s="57"/>
      <c r="C50" s="57"/>
      <c r="D50" s="57"/>
      <c r="E50" s="57"/>
      <c r="F50" s="57"/>
      <c r="G50" s="57"/>
      <c r="H50" s="57"/>
      <c r="I50" s="57"/>
      <c r="J50" s="57"/>
      <c r="K50" s="57"/>
      <c r="L50" s="57"/>
      <c r="M50" s="57"/>
      <c r="N50" s="58"/>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row>
    <row r="51" spans="1:44" ht="13.2" hidden="1" x14ac:dyDescent="0.25">
      <c r="A51" s="57"/>
      <c r="B51" s="57"/>
      <c r="C51" s="57"/>
      <c r="D51" s="57"/>
      <c r="E51" s="57"/>
      <c r="F51" s="57"/>
      <c r="G51" s="57"/>
      <c r="H51" s="57"/>
      <c r="I51" s="57"/>
      <c r="J51" s="57"/>
      <c r="K51" s="57"/>
      <c r="L51" s="57"/>
      <c r="M51" s="57"/>
      <c r="N51" s="58"/>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row>
    <row r="52" spans="1:44" ht="13.2" hidden="1" x14ac:dyDescent="0.25">
      <c r="A52" s="57"/>
      <c r="B52" s="57"/>
      <c r="C52" s="57"/>
      <c r="D52" s="57"/>
      <c r="E52" s="57"/>
      <c r="F52" s="57"/>
      <c r="G52" s="57"/>
      <c r="H52" s="57"/>
      <c r="I52" s="57"/>
      <c r="J52" s="57"/>
      <c r="K52" s="57"/>
      <c r="L52" s="57"/>
      <c r="M52" s="57"/>
      <c r="N52" s="58"/>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row>
    <row r="53" spans="1:44" ht="13.2" hidden="1" x14ac:dyDescent="0.25">
      <c r="A53" s="57"/>
      <c r="B53" s="57"/>
      <c r="C53" s="57"/>
      <c r="D53" s="57"/>
      <c r="E53" s="57"/>
      <c r="F53" s="57"/>
      <c r="G53" s="57"/>
      <c r="H53" s="57"/>
      <c r="I53" s="57"/>
      <c r="J53" s="57"/>
      <c r="K53" s="57"/>
      <c r="L53" s="57"/>
      <c r="M53" s="57"/>
      <c r="N53" s="58"/>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row>
    <row r="54" spans="1:44" ht="13.2" hidden="1" x14ac:dyDescent="0.25">
      <c r="A54" s="57"/>
      <c r="B54" s="57"/>
      <c r="C54" s="57"/>
      <c r="D54" s="57"/>
      <c r="E54" s="57"/>
      <c r="F54" s="57"/>
      <c r="G54" s="57"/>
      <c r="H54" s="57"/>
      <c r="I54" s="57"/>
      <c r="J54" s="57"/>
      <c r="K54" s="57"/>
      <c r="L54" s="57"/>
      <c r="M54" s="57"/>
      <c r="N54" s="58"/>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row>
    <row r="55" spans="1:44" ht="13.2" hidden="1" x14ac:dyDescent="0.25">
      <c r="A55" s="57"/>
      <c r="B55" s="57"/>
      <c r="C55" s="57"/>
      <c r="D55" s="57"/>
      <c r="E55" s="57"/>
      <c r="F55" s="57"/>
      <c r="G55" s="57"/>
      <c r="H55" s="57"/>
      <c r="I55" s="57"/>
      <c r="J55" s="57"/>
      <c r="K55" s="57"/>
      <c r="L55" s="57"/>
      <c r="M55" s="57"/>
      <c r="N55" s="58"/>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row>
    <row r="56" spans="1:44" ht="13.2" hidden="1" x14ac:dyDescent="0.25">
      <c r="A56" s="57"/>
      <c r="B56" s="57"/>
      <c r="C56" s="57"/>
      <c r="D56" s="57"/>
      <c r="E56" s="57"/>
      <c r="F56" s="57"/>
      <c r="G56" s="57"/>
      <c r="H56" s="57"/>
      <c r="I56" s="57"/>
      <c r="J56" s="57"/>
      <c r="K56" s="57"/>
      <c r="L56" s="57"/>
      <c r="M56" s="57"/>
      <c r="N56" s="58"/>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row>
    <row r="57" spans="1:44" ht="13.2" hidden="1" x14ac:dyDescent="0.25">
      <c r="A57" s="57"/>
      <c r="B57" s="57"/>
      <c r="C57" s="57"/>
      <c r="D57" s="57"/>
      <c r="E57" s="57"/>
      <c r="F57" s="57"/>
      <c r="G57" s="57"/>
      <c r="H57" s="57"/>
      <c r="I57" s="57"/>
      <c r="J57" s="57"/>
      <c r="K57" s="57"/>
      <c r="L57" s="57"/>
      <c r="M57" s="57"/>
      <c r="N57" s="58"/>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row>
    <row r="58" spans="1:44" ht="13.2" hidden="1" x14ac:dyDescent="0.25">
      <c r="A58" s="57"/>
      <c r="B58" s="57"/>
      <c r="C58" s="57"/>
      <c r="D58" s="57"/>
      <c r="E58" s="57"/>
      <c r="F58" s="57"/>
      <c r="G58" s="57"/>
      <c r="H58" s="57"/>
      <c r="I58" s="57"/>
      <c r="J58" s="57"/>
      <c r="K58" s="57"/>
      <c r="L58" s="57"/>
      <c r="M58" s="57"/>
      <c r="N58" s="58"/>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row>
    <row r="59" spans="1:44" ht="13.2" hidden="1" x14ac:dyDescent="0.25">
      <c r="A59" s="57"/>
      <c r="B59" s="57"/>
      <c r="C59" s="57"/>
      <c r="D59" s="57"/>
      <c r="E59" s="57"/>
      <c r="F59" s="57"/>
      <c r="G59" s="57"/>
      <c r="H59" s="57"/>
      <c r="I59" s="57"/>
      <c r="J59" s="57"/>
      <c r="K59" s="57"/>
      <c r="L59" s="57"/>
      <c r="M59" s="57"/>
      <c r="N59" s="58"/>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row>
    <row r="60" spans="1:44" ht="13.2" hidden="1" x14ac:dyDescent="0.25">
      <c r="A60" s="57"/>
      <c r="B60" s="57"/>
      <c r="C60" s="57"/>
      <c r="D60" s="57"/>
      <c r="E60" s="57"/>
      <c r="F60" s="57"/>
      <c r="G60" s="57"/>
      <c r="H60" s="57"/>
      <c r="I60" s="57"/>
      <c r="J60" s="57"/>
      <c r="K60" s="57"/>
      <c r="L60" s="57"/>
      <c r="M60" s="57"/>
      <c r="N60" s="58"/>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row>
    <row r="61" spans="1:44" ht="13.2" hidden="1" x14ac:dyDescent="0.25">
      <c r="A61" s="57"/>
      <c r="B61" s="57"/>
      <c r="C61" s="57"/>
      <c r="D61" s="57"/>
      <c r="E61" s="57"/>
      <c r="F61" s="57"/>
      <c r="G61" s="57"/>
      <c r="H61" s="57"/>
      <c r="I61" s="57"/>
      <c r="J61" s="57"/>
      <c r="K61" s="57"/>
      <c r="L61" s="57"/>
      <c r="M61" s="57"/>
      <c r="N61" s="58"/>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row>
    <row r="62" spans="1:44" ht="13.2" hidden="1" x14ac:dyDescent="0.25">
      <c r="A62" s="57"/>
      <c r="B62" s="57"/>
      <c r="C62" s="57"/>
      <c r="D62" s="57"/>
      <c r="E62" s="57"/>
      <c r="F62" s="57"/>
      <c r="G62" s="57"/>
      <c r="H62" s="57"/>
      <c r="I62" s="57"/>
      <c r="J62" s="57"/>
      <c r="K62" s="57"/>
      <c r="L62" s="57"/>
      <c r="M62" s="57"/>
      <c r="N62" s="58"/>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row>
    <row r="63" spans="1:44" ht="13.2" hidden="1" x14ac:dyDescent="0.25">
      <c r="A63" s="57"/>
      <c r="B63" s="57"/>
      <c r="C63" s="57"/>
      <c r="D63" s="57"/>
      <c r="E63" s="57"/>
      <c r="F63" s="57"/>
      <c r="G63" s="57"/>
      <c r="H63" s="57"/>
      <c r="I63" s="57"/>
      <c r="J63" s="57"/>
      <c r="K63" s="57"/>
      <c r="L63" s="57"/>
      <c r="M63" s="57"/>
      <c r="N63" s="58"/>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row>
    <row r="64" spans="1:44" ht="13.2" hidden="1" x14ac:dyDescent="0.25">
      <c r="A64" s="57"/>
      <c r="B64" s="57"/>
      <c r="C64" s="57"/>
      <c r="D64" s="57"/>
      <c r="E64" s="57"/>
      <c r="F64" s="57"/>
      <c r="G64" s="57"/>
      <c r="H64" s="57"/>
      <c r="I64" s="57"/>
      <c r="J64" s="57"/>
      <c r="K64" s="57"/>
      <c r="L64" s="57"/>
      <c r="M64" s="57"/>
      <c r="N64" s="58"/>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row>
    <row r="65" spans="1:44" ht="13.2" hidden="1" x14ac:dyDescent="0.25">
      <c r="A65" s="57"/>
      <c r="B65" s="57"/>
      <c r="C65" s="57"/>
      <c r="D65" s="57"/>
      <c r="E65" s="57"/>
      <c r="F65" s="57"/>
      <c r="G65" s="57"/>
      <c r="H65" s="57"/>
      <c r="I65" s="57"/>
      <c r="J65" s="57"/>
      <c r="K65" s="57"/>
      <c r="L65" s="57"/>
      <c r="M65" s="57"/>
      <c r="N65" s="58"/>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row>
    <row r="66" spans="1:44" ht="13.2" hidden="1" x14ac:dyDescent="0.25">
      <c r="A66" s="57"/>
      <c r="B66" s="57"/>
      <c r="C66" s="57"/>
      <c r="D66" s="57"/>
      <c r="E66" s="57"/>
      <c r="F66" s="57"/>
      <c r="G66" s="57"/>
      <c r="H66" s="57"/>
      <c r="I66" s="57"/>
      <c r="J66" s="57"/>
      <c r="K66" s="57"/>
      <c r="L66" s="57"/>
      <c r="M66" s="57"/>
      <c r="N66" s="58"/>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row>
    <row r="67" spans="1:44" ht="13.2" hidden="1" x14ac:dyDescent="0.25">
      <c r="A67" s="57"/>
      <c r="B67" s="57"/>
      <c r="C67" s="57"/>
      <c r="D67" s="57"/>
      <c r="E67" s="57"/>
      <c r="F67" s="57"/>
      <c r="G67" s="57"/>
      <c r="H67" s="57"/>
      <c r="I67" s="57"/>
      <c r="J67" s="57"/>
      <c r="K67" s="57"/>
      <c r="L67" s="57"/>
      <c r="M67" s="57"/>
      <c r="N67" s="58"/>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row>
    <row r="68" spans="1:44" ht="13.2" hidden="1" x14ac:dyDescent="0.25">
      <c r="A68" s="57"/>
      <c r="B68" s="57"/>
      <c r="C68" s="57"/>
      <c r="D68" s="57"/>
      <c r="E68" s="57"/>
      <c r="F68" s="57"/>
      <c r="G68" s="57"/>
      <c r="H68" s="57"/>
      <c r="I68" s="57"/>
      <c r="J68" s="57"/>
      <c r="K68" s="57"/>
      <c r="L68" s="57"/>
      <c r="M68" s="57"/>
      <c r="N68" s="58"/>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row>
    <row r="69" spans="1:44" ht="13.2" hidden="1" x14ac:dyDescent="0.25">
      <c r="A69" s="57"/>
      <c r="B69" s="57"/>
      <c r="C69" s="57"/>
      <c r="D69" s="57"/>
      <c r="E69" s="57"/>
      <c r="F69" s="57"/>
      <c r="G69" s="57"/>
      <c r="H69" s="57"/>
      <c r="I69" s="57"/>
      <c r="J69" s="57"/>
      <c r="K69" s="57"/>
      <c r="L69" s="57"/>
      <c r="M69" s="57"/>
      <c r="N69" s="58"/>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row>
    <row r="70" spans="1:44" ht="13.2" hidden="1" x14ac:dyDescent="0.25">
      <c r="A70" s="57"/>
      <c r="B70" s="57"/>
      <c r="C70" s="57"/>
      <c r="D70" s="57"/>
      <c r="E70" s="57"/>
      <c r="F70" s="57"/>
      <c r="G70" s="57"/>
      <c r="H70" s="57"/>
      <c r="I70" s="57"/>
      <c r="J70" s="57"/>
      <c r="K70" s="57"/>
      <c r="L70" s="57"/>
      <c r="M70" s="57"/>
      <c r="N70" s="58"/>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row>
    <row r="71" spans="1:44" ht="13.2" hidden="1" x14ac:dyDescent="0.25">
      <c r="A71" s="57"/>
      <c r="B71" s="57"/>
      <c r="C71" s="57"/>
      <c r="D71" s="57"/>
      <c r="E71" s="57"/>
      <c r="F71" s="57"/>
      <c r="G71" s="57"/>
      <c r="H71" s="57"/>
      <c r="I71" s="57"/>
      <c r="J71" s="57"/>
      <c r="K71" s="57"/>
      <c r="L71" s="57"/>
      <c r="M71" s="57"/>
      <c r="N71" s="58"/>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row>
    <row r="72" spans="1:44" ht="13.2" hidden="1" x14ac:dyDescent="0.25">
      <c r="A72" s="57"/>
      <c r="B72" s="57"/>
      <c r="C72" s="57"/>
      <c r="D72" s="57"/>
      <c r="E72" s="57"/>
      <c r="F72" s="57"/>
      <c r="G72" s="57"/>
      <c r="H72" s="57"/>
      <c r="I72" s="57"/>
      <c r="J72" s="57"/>
      <c r="K72" s="57"/>
      <c r="L72" s="57"/>
      <c r="M72" s="57"/>
      <c r="N72" s="58"/>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row>
    <row r="73" spans="1:44" ht="13.2" hidden="1" x14ac:dyDescent="0.25">
      <c r="A73" s="57"/>
      <c r="B73" s="57"/>
      <c r="C73" s="57"/>
      <c r="D73" s="57"/>
      <c r="E73" s="57"/>
      <c r="F73" s="57"/>
      <c r="G73" s="57"/>
      <c r="H73" s="57"/>
      <c r="I73" s="57"/>
      <c r="J73" s="57"/>
      <c r="K73" s="57"/>
      <c r="L73" s="57"/>
      <c r="M73" s="57"/>
      <c r="N73" s="58"/>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row>
    <row r="74" spans="1:44" ht="13.2" hidden="1" x14ac:dyDescent="0.25">
      <c r="A74" s="57"/>
      <c r="B74" s="57"/>
      <c r="C74" s="57"/>
      <c r="D74" s="57"/>
      <c r="E74" s="57"/>
      <c r="F74" s="57"/>
      <c r="G74" s="57"/>
      <c r="H74" s="57"/>
      <c r="I74" s="57"/>
      <c r="J74" s="57"/>
      <c r="K74" s="57"/>
      <c r="L74" s="57"/>
      <c r="M74" s="57"/>
      <c r="N74" s="58"/>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row>
    <row r="75" spans="1:44" ht="13.2" hidden="1" x14ac:dyDescent="0.25">
      <c r="A75" s="57"/>
      <c r="B75" s="57"/>
      <c r="C75" s="57"/>
      <c r="D75" s="57"/>
      <c r="E75" s="57"/>
      <c r="F75" s="57"/>
      <c r="G75" s="57"/>
      <c r="H75" s="57"/>
      <c r="I75" s="57"/>
      <c r="J75" s="57"/>
      <c r="K75" s="57"/>
      <c r="L75" s="57"/>
      <c r="M75" s="57"/>
      <c r="N75" s="58"/>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row>
    <row r="76" spans="1:44" ht="13.2" hidden="1" x14ac:dyDescent="0.25">
      <c r="A76" s="57"/>
      <c r="B76" s="57"/>
      <c r="C76" s="57"/>
      <c r="D76" s="57"/>
      <c r="E76" s="57"/>
      <c r="F76" s="57"/>
      <c r="G76" s="57"/>
      <c r="H76" s="57"/>
      <c r="I76" s="57"/>
      <c r="J76" s="57"/>
      <c r="K76" s="57"/>
      <c r="L76" s="57"/>
      <c r="M76" s="57"/>
      <c r="N76" s="58"/>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row>
    <row r="77" spans="1:44" ht="13.2" hidden="1" x14ac:dyDescent="0.25">
      <c r="A77" s="57"/>
      <c r="B77" s="57"/>
      <c r="C77" s="57"/>
      <c r="D77" s="57"/>
      <c r="E77" s="57"/>
      <c r="F77" s="57"/>
      <c r="G77" s="57"/>
      <c r="H77" s="57"/>
      <c r="I77" s="57"/>
      <c r="J77" s="57"/>
      <c r="K77" s="57"/>
      <c r="L77" s="57"/>
      <c r="M77" s="57"/>
      <c r="N77" s="58"/>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row>
    <row r="78" spans="1:44" ht="13.2" hidden="1" x14ac:dyDescent="0.25">
      <c r="A78" s="57"/>
      <c r="B78" s="57"/>
      <c r="C78" s="57"/>
      <c r="D78" s="57"/>
      <c r="E78" s="57"/>
      <c r="F78" s="57"/>
      <c r="G78" s="57"/>
      <c r="H78" s="57"/>
      <c r="I78" s="57"/>
      <c r="J78" s="57"/>
      <c r="K78" s="57"/>
      <c r="L78" s="57"/>
      <c r="M78" s="57"/>
      <c r="N78" s="58"/>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row>
    <row r="79" spans="1:44" ht="13.2" hidden="1" x14ac:dyDescent="0.25">
      <c r="A79" s="57"/>
      <c r="B79" s="57"/>
      <c r="C79" s="57"/>
      <c r="D79" s="57"/>
      <c r="E79" s="57"/>
      <c r="F79" s="57"/>
      <c r="G79" s="57"/>
      <c r="H79" s="57"/>
      <c r="I79" s="57"/>
      <c r="J79" s="57"/>
      <c r="K79" s="57"/>
      <c r="L79" s="57"/>
      <c r="M79" s="57"/>
      <c r="N79" s="58"/>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row>
    <row r="80" spans="1:44" ht="13.2" hidden="1" x14ac:dyDescent="0.25">
      <c r="A80" s="57"/>
      <c r="B80" s="57"/>
      <c r="C80" s="57"/>
      <c r="D80" s="57"/>
      <c r="E80" s="57"/>
      <c r="F80" s="57"/>
      <c r="G80" s="57"/>
      <c r="H80" s="57"/>
      <c r="I80" s="57"/>
      <c r="J80" s="57"/>
      <c r="K80" s="57"/>
      <c r="L80" s="57"/>
      <c r="M80" s="57"/>
      <c r="N80" s="58"/>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row>
    <row r="81" spans="1:44" ht="13.2" hidden="1" x14ac:dyDescent="0.25">
      <c r="A81" s="57"/>
      <c r="B81" s="57"/>
      <c r="C81" s="57"/>
      <c r="D81" s="57"/>
      <c r="E81" s="57"/>
      <c r="F81" s="57"/>
      <c r="G81" s="57"/>
      <c r="H81" s="57"/>
      <c r="I81" s="57"/>
      <c r="J81" s="57"/>
      <c r="K81" s="57"/>
      <c r="L81" s="57"/>
      <c r="M81" s="57"/>
      <c r="N81" s="58"/>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row>
    <row r="82" spans="1:44" ht="13.2" hidden="1" x14ac:dyDescent="0.25">
      <c r="A82" s="57"/>
      <c r="B82" s="57"/>
      <c r="C82" s="57"/>
      <c r="D82" s="57"/>
      <c r="E82" s="57"/>
      <c r="F82" s="57"/>
      <c r="G82" s="57"/>
      <c r="H82" s="57"/>
      <c r="I82" s="57"/>
      <c r="J82" s="57"/>
      <c r="K82" s="57"/>
      <c r="L82" s="57"/>
      <c r="M82" s="57"/>
      <c r="N82" s="58"/>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row>
  </sheetData>
  <sheetProtection selectLockedCells="1" selectUnlockedCells="1"/>
  <hyperlinks>
    <hyperlink ref="N34" r:id="rId1" tooltip="Klik hier voor meer tips."/>
  </hyperlinks>
  <pageMargins left="0.24000000000000002" right="0.24000000000000002" top="0.43000000000000005" bottom="0.49" header="0.17000000000000004" footer="0.24000000000000002"/>
  <pageSetup paperSize="9" scale="43" orientation="portrait"/>
  <headerFooter>
    <oddHeader>&amp;R&amp;8&amp;U&amp;K000000G-Info</oddHeader>
    <oddFooter>&amp;L&amp;8&amp;D, &amp;T&amp;C&amp;8&amp;F/&amp;A&amp;R&amp;8Pag. &amp;P van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workbookViewId="0"/>
  </sheetViews>
  <sheetFormatPr defaultRowHeight="13.2" x14ac:dyDescent="0.25"/>
  <cols>
    <col min="1" max="1" width="3.5546875" customWidth="1"/>
    <col min="3" max="3" width="10.88671875" bestFit="1" customWidth="1"/>
    <col min="5" max="5" width="10.33203125" bestFit="1" customWidth="1"/>
  </cols>
  <sheetData>
    <row r="2" spans="2:5" x14ac:dyDescent="0.25">
      <c r="B2" t="s">
        <v>0</v>
      </c>
      <c r="C2" t="s">
        <v>1</v>
      </c>
      <c r="D2" t="s">
        <v>2</v>
      </c>
      <c r="E2" t="s">
        <v>3</v>
      </c>
    </row>
    <row r="3" spans="2:5" x14ac:dyDescent="0.25">
      <c r="B3">
        <v>2016</v>
      </c>
      <c r="C3" t="s">
        <v>4</v>
      </c>
      <c r="D3" s="1">
        <v>1000</v>
      </c>
      <c r="E3" s="1">
        <v>1000000</v>
      </c>
    </row>
    <row r="4" spans="2:5" x14ac:dyDescent="0.25">
      <c r="B4">
        <v>2016</v>
      </c>
      <c r="C4" t="s">
        <v>5</v>
      </c>
      <c r="D4" s="1">
        <v>800</v>
      </c>
      <c r="E4" s="1">
        <v>850000</v>
      </c>
    </row>
    <row r="5" spans="2:5" x14ac:dyDescent="0.25">
      <c r="B5">
        <v>2016</v>
      </c>
      <c r="C5" t="s">
        <v>6</v>
      </c>
      <c r="D5" s="1">
        <v>500</v>
      </c>
      <c r="E5" s="1">
        <v>450000</v>
      </c>
    </row>
    <row r="6" spans="2:5" x14ac:dyDescent="0.25">
      <c r="B6">
        <v>2016</v>
      </c>
      <c r="C6" t="s">
        <v>7</v>
      </c>
      <c r="D6" s="1">
        <v>400</v>
      </c>
      <c r="E6" s="1">
        <v>320000</v>
      </c>
    </row>
    <row r="7" spans="2:5" x14ac:dyDescent="0.25">
      <c r="B7">
        <v>2016</v>
      </c>
      <c r="C7" t="s">
        <v>8</v>
      </c>
      <c r="D7" s="1">
        <v>250</v>
      </c>
      <c r="E7" s="1">
        <v>200000</v>
      </c>
    </row>
    <row r="8" spans="2:5" x14ac:dyDescent="0.25">
      <c r="B8">
        <v>2017</v>
      </c>
      <c r="C8" t="s">
        <v>4</v>
      </c>
      <c r="D8" s="1">
        <v>1200</v>
      </c>
      <c r="E8" s="1">
        <v>1200000</v>
      </c>
    </row>
    <row r="9" spans="2:5" x14ac:dyDescent="0.25">
      <c r="B9">
        <v>2017</v>
      </c>
      <c r="C9" t="s">
        <v>5</v>
      </c>
      <c r="D9" s="1">
        <v>1020</v>
      </c>
      <c r="E9" s="1">
        <v>1000000</v>
      </c>
    </row>
    <row r="10" spans="2:5" x14ac:dyDescent="0.25">
      <c r="B10">
        <v>2017</v>
      </c>
      <c r="C10" t="s">
        <v>6</v>
      </c>
      <c r="D10" s="1">
        <v>610</v>
      </c>
      <c r="E10" s="1">
        <v>600000</v>
      </c>
    </row>
    <row r="11" spans="2:5" x14ac:dyDescent="0.25">
      <c r="B11">
        <v>2017</v>
      </c>
      <c r="C11" t="s">
        <v>7</v>
      </c>
      <c r="D11" s="1">
        <v>500</v>
      </c>
      <c r="E11" s="1">
        <v>400000</v>
      </c>
    </row>
    <row r="12" spans="2:5" x14ac:dyDescent="0.25">
      <c r="B12">
        <v>2017</v>
      </c>
      <c r="C12" t="s">
        <v>8</v>
      </c>
      <c r="D12" s="1">
        <v>300</v>
      </c>
      <c r="E12" s="1">
        <v>250000</v>
      </c>
    </row>
    <row r="13" spans="2:5" x14ac:dyDescent="0.25">
      <c r="B13">
        <v>2018</v>
      </c>
      <c r="C13" t="s">
        <v>4</v>
      </c>
      <c r="D13" s="1">
        <v>1500</v>
      </c>
      <c r="E13" s="1">
        <v>1600000</v>
      </c>
    </row>
    <row r="14" spans="2:5" x14ac:dyDescent="0.25">
      <c r="B14">
        <v>2018</v>
      </c>
      <c r="C14" t="s">
        <v>5</v>
      </c>
      <c r="D14" s="1">
        <v>1100</v>
      </c>
      <c r="E14" s="1">
        <v>1250000</v>
      </c>
    </row>
    <row r="15" spans="2:5" x14ac:dyDescent="0.25">
      <c r="B15">
        <v>2018</v>
      </c>
      <c r="C15" t="s">
        <v>6</v>
      </c>
      <c r="D15" s="1">
        <v>700</v>
      </c>
      <c r="E15" s="1">
        <v>700000</v>
      </c>
    </row>
    <row r="16" spans="2:5" x14ac:dyDescent="0.25">
      <c r="B16">
        <v>2018</v>
      </c>
      <c r="C16" t="s">
        <v>7</v>
      </c>
      <c r="D16" s="1">
        <v>550</v>
      </c>
      <c r="E16" s="1">
        <v>450000</v>
      </c>
    </row>
    <row r="17" spans="2:5" x14ac:dyDescent="0.25">
      <c r="B17">
        <v>2018</v>
      </c>
      <c r="C17" t="s">
        <v>8</v>
      </c>
      <c r="D17" s="1">
        <v>350</v>
      </c>
      <c r="E17" s="1">
        <v>265000</v>
      </c>
    </row>
  </sheetData>
  <pageMargins left="0.7" right="0.7" top="0.75" bottom="0.75" header="0.3" footer="0.3"/>
  <pageSetup paperSize="9" orientation="portrait" horizontalDpi="4294967293" verticalDpi="4294967293" r:id="rId1"/>
  <ignoredErrors>
    <ignoredError sqref="E3:E17"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heetViews>
  <sheetFormatPr defaultRowHeight="13.2" x14ac:dyDescent="0.25"/>
  <cols>
    <col min="1" max="1" width="2.6640625" customWidth="1"/>
    <col min="2" max="2" width="10.88671875" bestFit="1" customWidth="1"/>
    <col min="3" max="3" width="14.6640625" bestFit="1" customWidth="1"/>
    <col min="4" max="4" width="15.5546875" bestFit="1" customWidth="1"/>
  </cols>
  <sheetData>
    <row r="2" spans="2:4" x14ac:dyDescent="0.25">
      <c r="B2" s="2" t="s">
        <v>0</v>
      </c>
      <c r="C2" t="s">
        <v>9</v>
      </c>
    </row>
    <row r="4" spans="2:4" x14ac:dyDescent="0.25">
      <c r="B4" s="2" t="s">
        <v>10</v>
      </c>
      <c r="C4" t="s">
        <v>11</v>
      </c>
      <c r="D4" t="s">
        <v>12</v>
      </c>
    </row>
    <row r="5" spans="2:4" x14ac:dyDescent="0.25">
      <c r="B5" s="3" t="s">
        <v>4</v>
      </c>
      <c r="C5" s="4">
        <v>3700</v>
      </c>
      <c r="D5" s="4">
        <v>3800000</v>
      </c>
    </row>
    <row r="6" spans="2:4" x14ac:dyDescent="0.25">
      <c r="B6" s="3" t="s">
        <v>5</v>
      </c>
      <c r="C6" s="4">
        <v>2920</v>
      </c>
      <c r="D6" s="4">
        <v>3100000</v>
      </c>
    </row>
    <row r="7" spans="2:4" x14ac:dyDescent="0.25">
      <c r="B7" s="3" t="s">
        <v>6</v>
      </c>
      <c r="C7" s="4">
        <v>1810</v>
      </c>
      <c r="D7" s="4">
        <v>1750000</v>
      </c>
    </row>
    <row r="8" spans="2:4" x14ac:dyDescent="0.25">
      <c r="B8" s="3" t="s">
        <v>7</v>
      </c>
      <c r="C8" s="4">
        <v>1450</v>
      </c>
      <c r="D8" s="4">
        <v>1170000</v>
      </c>
    </row>
    <row r="9" spans="2:4" x14ac:dyDescent="0.25">
      <c r="B9" s="3" t="s">
        <v>8</v>
      </c>
      <c r="C9" s="4">
        <v>900</v>
      </c>
      <c r="D9" s="4">
        <v>715000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workbookViewId="0"/>
  </sheetViews>
  <sheetFormatPr defaultColWidth="6.77734375" defaultRowHeight="13.2" x14ac:dyDescent="0.25"/>
  <cols>
    <col min="1" max="1" width="2.5546875" customWidth="1"/>
    <col min="2" max="2" width="14.77734375" bestFit="1" customWidth="1"/>
    <col min="3" max="3" width="6.6640625" bestFit="1" customWidth="1"/>
    <col min="4" max="4" width="23.5546875" bestFit="1" customWidth="1"/>
    <col min="5" max="5" width="9.5546875" bestFit="1" customWidth="1"/>
    <col min="6" max="6" width="8.44140625" bestFit="1" customWidth="1"/>
    <col min="7" max="7" width="10.21875" bestFit="1" customWidth="1"/>
    <col min="8" max="8" width="23.5546875" bestFit="1" customWidth="1"/>
    <col min="9" max="9" width="9.5546875" bestFit="1" customWidth="1"/>
    <col min="10" max="10" width="8.44140625" bestFit="1" customWidth="1"/>
  </cols>
  <sheetData>
    <row r="1" spans="2:10" ht="13.8" thickBot="1" x14ac:dyDescent="0.3"/>
    <row r="2" spans="2:10" x14ac:dyDescent="0.25">
      <c r="B2" s="30" t="s">
        <v>14</v>
      </c>
      <c r="C2" s="31"/>
      <c r="D2" s="32">
        <v>100</v>
      </c>
      <c r="E2" s="32"/>
      <c r="F2" s="32"/>
      <c r="G2" s="32"/>
      <c r="H2" s="33"/>
    </row>
    <row r="3" spans="2:10" ht="13.8" thickBot="1" x14ac:dyDescent="0.3">
      <c r="B3" s="34" t="s">
        <v>15</v>
      </c>
      <c r="C3" s="35"/>
      <c r="D3" s="55">
        <f>C8/D2</f>
        <v>37</v>
      </c>
      <c r="E3" s="36"/>
      <c r="F3" s="36"/>
      <c r="G3" s="36"/>
      <c r="H3" s="56">
        <f>G8/D2</f>
        <v>38000</v>
      </c>
    </row>
    <row r="4" spans="2:10" ht="13.8" thickBot="1" x14ac:dyDescent="0.3"/>
    <row r="5" spans="2:10" ht="24.6" x14ac:dyDescent="0.4">
      <c r="B5" s="25" t="str">
        <f>"Resultaten van "&amp;IF(Ovz!C2="(Alle)","2016-2018",Ovz!C2)</f>
        <v>Resultaten van 2016-2018</v>
      </c>
      <c r="C5" s="16"/>
      <c r="D5" s="16"/>
      <c r="E5" s="16"/>
      <c r="F5" s="16"/>
      <c r="G5" s="16"/>
      <c r="H5" s="16"/>
      <c r="I5" s="16"/>
      <c r="J5" s="17"/>
    </row>
    <row r="6" spans="2:10" ht="15.6" x14ac:dyDescent="0.3">
      <c r="B6" s="20"/>
      <c r="C6" s="23" t="s">
        <v>2</v>
      </c>
      <c r="D6" s="24"/>
      <c r="E6" s="24"/>
      <c r="F6" s="24"/>
      <c r="G6" s="23" t="s">
        <v>3</v>
      </c>
      <c r="H6" s="24"/>
      <c r="I6" s="21"/>
      <c r="J6" s="22"/>
    </row>
    <row r="7" spans="2:10" x14ac:dyDescent="0.25">
      <c r="B7" s="26" t="s">
        <v>1</v>
      </c>
      <c r="C7" s="27"/>
      <c r="D7" s="28" t="s">
        <v>13</v>
      </c>
      <c r="E7" s="28" t="s">
        <v>16</v>
      </c>
      <c r="F7" s="28" t="s">
        <v>17</v>
      </c>
      <c r="G7" s="27"/>
      <c r="H7" s="28" t="s">
        <v>13</v>
      </c>
      <c r="I7" s="28" t="s">
        <v>16</v>
      </c>
      <c r="J7" s="29" t="s">
        <v>17</v>
      </c>
    </row>
    <row r="8" spans="2:10" ht="13.8" x14ac:dyDescent="0.3">
      <c r="B8" s="5" t="s">
        <v>4</v>
      </c>
      <c r="C8" s="18">
        <f>GETPIVOTDATA("Som van Aantal",Ovz!$B$4,"Stadium",$B8)</f>
        <v>3700</v>
      </c>
      <c r="D8" s="7" t="str">
        <f>REPT("|",C8/$D$3)</f>
        <v>||||||||||||||||||||||||||||||||||||||||||||||||||||||||||||||||||||||||||||||||||||||||||||||||||||</v>
      </c>
      <c r="E8" s="6"/>
      <c r="F8" s="8">
        <f>F9*E9</f>
        <v>0.24324324324324326</v>
      </c>
      <c r="G8" s="18">
        <f>GETPIVOTDATA("Som van Bedrag",Ovz!$B$4,"Stadium",$B8)</f>
        <v>3800000</v>
      </c>
      <c r="H8" s="7" t="str">
        <f>REPT("|",G8/$H$3)</f>
        <v>||||||||||||||||||||||||||||||||||||||||||||||||||||||||||||||||||||||||||||||||||||||||||||||||||||</v>
      </c>
      <c r="I8" s="6"/>
      <c r="J8" s="9">
        <f>J9*I9</f>
        <v>0.18815789473684216</v>
      </c>
    </row>
    <row r="9" spans="2:10" ht="13.8" x14ac:dyDescent="0.3">
      <c r="B9" s="5" t="s">
        <v>5</v>
      </c>
      <c r="C9" s="18">
        <f>GETPIVOTDATA("Som van Aantal",Ovz!$B$4,"Stadium",$B9)</f>
        <v>2920</v>
      </c>
      <c r="D9" s="7" t="str">
        <f t="shared" ref="D9:D12" si="0">REPT("|",C9/$D$3)</f>
        <v>||||||||||||||||||||||||||||||||||||||||||||||||||||||||||||||||||||||||||||||</v>
      </c>
      <c r="E9" s="10">
        <f>C9/C8</f>
        <v>0.78918918918918923</v>
      </c>
      <c r="F9" s="8">
        <f>F10*E10</f>
        <v>0.30821917808219179</v>
      </c>
      <c r="G9" s="18">
        <f>GETPIVOTDATA("Som van Bedrag",Ovz!$B$4,"Stadium",$B9)</f>
        <v>3100000</v>
      </c>
      <c r="H9" s="7" t="str">
        <f t="shared" ref="H9:H12" si="1">REPT("|",G9/$H$3)</f>
        <v>|||||||||||||||||||||||||||||||||||||||||||||||||||||||||||||||||||||||||||||||||</v>
      </c>
      <c r="I9" s="10">
        <f>G9/G8</f>
        <v>0.81578947368421051</v>
      </c>
      <c r="J9" s="9">
        <f>J10*I10</f>
        <v>0.23064516129032264</v>
      </c>
    </row>
    <row r="10" spans="2:10" ht="13.8" x14ac:dyDescent="0.3">
      <c r="B10" s="5" t="s">
        <v>6</v>
      </c>
      <c r="C10" s="18">
        <f>GETPIVOTDATA("Som van Aantal",Ovz!$B$4,"Stadium",$B10)</f>
        <v>1810</v>
      </c>
      <c r="D10" s="7" t="str">
        <f t="shared" si="0"/>
        <v>||||||||||||||||||||||||||||||||||||||||||||||||</v>
      </c>
      <c r="E10" s="10">
        <f>C10/C9</f>
        <v>0.61986301369863017</v>
      </c>
      <c r="F10" s="8">
        <f>F11*E11</f>
        <v>0.49723756906077349</v>
      </c>
      <c r="G10" s="18">
        <f>GETPIVOTDATA("Som van Bedrag",Ovz!$B$4,"Stadium",$B10)</f>
        <v>1750000</v>
      </c>
      <c r="H10" s="7" t="str">
        <f t="shared" si="1"/>
        <v>||||||||||||||||||||||||||||||||||||||||||||||</v>
      </c>
      <c r="I10" s="10">
        <f>G10/G9</f>
        <v>0.56451612903225812</v>
      </c>
      <c r="J10" s="9">
        <f>J11*I11</f>
        <v>0.40857142857142864</v>
      </c>
    </row>
    <row r="11" spans="2:10" ht="13.8" x14ac:dyDescent="0.3">
      <c r="B11" s="5" t="s">
        <v>7</v>
      </c>
      <c r="C11" s="18">
        <f>GETPIVOTDATA("Som van Aantal",Ovz!$B$4,"Stadium",$B11)</f>
        <v>1450</v>
      </c>
      <c r="D11" s="7" t="str">
        <f t="shared" si="0"/>
        <v>|||||||||||||||||||||||||||||||||||||||</v>
      </c>
      <c r="E11" s="10">
        <f>C11/C10</f>
        <v>0.80110497237569056</v>
      </c>
      <c r="F11" s="8">
        <f>E12</f>
        <v>0.62068965517241381</v>
      </c>
      <c r="G11" s="18">
        <f>GETPIVOTDATA("Som van Bedrag",Ovz!$B$4,"Stadium",$B11)</f>
        <v>1170000</v>
      </c>
      <c r="H11" s="7" t="str">
        <f t="shared" si="1"/>
        <v>||||||||||||||||||||||||||||||</v>
      </c>
      <c r="I11" s="10">
        <f>G11/G10</f>
        <v>0.66857142857142859</v>
      </c>
      <c r="J11" s="9">
        <f>I12</f>
        <v>0.61111111111111116</v>
      </c>
    </row>
    <row r="12" spans="2:10" ht="14.4" thickBot="1" x14ac:dyDescent="0.35">
      <c r="B12" s="11" t="s">
        <v>8</v>
      </c>
      <c r="C12" s="19">
        <f>GETPIVOTDATA("Som van Aantal",Ovz!$B$4,"Stadium",$B12)</f>
        <v>900</v>
      </c>
      <c r="D12" s="12" t="str">
        <f t="shared" si="0"/>
        <v>||||||||||||||||||||||||</v>
      </c>
      <c r="E12" s="13">
        <f>C12/C11</f>
        <v>0.62068965517241381</v>
      </c>
      <c r="F12" s="14"/>
      <c r="G12" s="19">
        <f>GETPIVOTDATA("Som van Bedrag",Ovz!$B$4,"Stadium",$B12)</f>
        <v>715000</v>
      </c>
      <c r="H12" s="12" t="str">
        <f t="shared" si="1"/>
        <v>||||||||||||||||||</v>
      </c>
      <c r="I12" s="13">
        <f>G12/G11</f>
        <v>0.61111111111111116</v>
      </c>
      <c r="J12" s="15"/>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workbookViewId="0"/>
  </sheetViews>
  <sheetFormatPr defaultRowHeight="13.2" x14ac:dyDescent="0.25"/>
  <cols>
    <col min="1" max="1" width="2.6640625" customWidth="1"/>
    <col min="2" max="2" width="11.5546875" bestFit="1" customWidth="1"/>
    <col min="3" max="3" width="9" bestFit="1" customWidth="1"/>
    <col min="4" max="4" width="11.21875" bestFit="1" customWidth="1"/>
    <col min="5" max="5" width="9" bestFit="1" customWidth="1"/>
    <col min="6" max="6" width="11.21875" bestFit="1" customWidth="1"/>
  </cols>
  <sheetData>
    <row r="1" spans="2:6" ht="13.8" thickBot="1" x14ac:dyDescent="0.3"/>
    <row r="2" spans="2:6" ht="25.2" thickBot="1" x14ac:dyDescent="0.45">
      <c r="B2" s="25" t="str">
        <f>"Ramingen obv "&amp;IF(Ovz!C2="(Alle)","2016-2018",Ovz!C2)</f>
        <v>Ramingen obv 2016-2018</v>
      </c>
      <c r="C2" s="38"/>
      <c r="D2" s="38"/>
      <c r="E2" s="38"/>
      <c r="F2" s="39"/>
    </row>
    <row r="3" spans="2:6" ht="15.6" x14ac:dyDescent="0.3">
      <c r="B3" s="37"/>
      <c r="C3" s="50" t="s">
        <v>18</v>
      </c>
      <c r="D3" s="51"/>
      <c r="E3" s="50" t="s">
        <v>19</v>
      </c>
      <c r="F3" s="17"/>
    </row>
    <row r="4" spans="2:6" x14ac:dyDescent="0.25">
      <c r="B4" s="46" t="s">
        <v>1</v>
      </c>
      <c r="C4" s="47" t="s">
        <v>2</v>
      </c>
      <c r="D4" s="48" t="s">
        <v>3</v>
      </c>
      <c r="E4" s="47" t="s">
        <v>2</v>
      </c>
      <c r="F4" s="49" t="s">
        <v>3</v>
      </c>
    </row>
    <row r="5" spans="2:6" x14ac:dyDescent="0.25">
      <c r="B5" s="52" t="s">
        <v>4</v>
      </c>
      <c r="C5" s="18">
        <v>400</v>
      </c>
      <c r="D5" s="40">
        <v>425000</v>
      </c>
      <c r="E5" s="18">
        <f>C5*Analyse!F8</f>
        <v>97.297297297297305</v>
      </c>
      <c r="F5" s="41">
        <f>D5*Analyse!J8</f>
        <v>79967.105263157922</v>
      </c>
    </row>
    <row r="6" spans="2:6" x14ac:dyDescent="0.25">
      <c r="B6" s="52" t="s">
        <v>5</v>
      </c>
      <c r="C6" s="18">
        <v>250</v>
      </c>
      <c r="D6" s="40">
        <v>250000</v>
      </c>
      <c r="E6" s="18">
        <f>C6*Analyse!F9</f>
        <v>77.054794520547944</v>
      </c>
      <c r="F6" s="41">
        <f>D6*Analyse!J9</f>
        <v>57661.290322580659</v>
      </c>
    </row>
    <row r="7" spans="2:6" x14ac:dyDescent="0.25">
      <c r="B7" s="52" t="s">
        <v>6</v>
      </c>
      <c r="C7" s="18">
        <v>200</v>
      </c>
      <c r="D7" s="40">
        <v>180000</v>
      </c>
      <c r="E7" s="18">
        <f>C7*Analyse!F10</f>
        <v>99.447513812154696</v>
      </c>
      <c r="F7" s="41">
        <f>D7*Analyse!J10</f>
        <v>73542.857142857159</v>
      </c>
    </row>
    <row r="8" spans="2:6" x14ac:dyDescent="0.25">
      <c r="B8" s="52" t="s">
        <v>7</v>
      </c>
      <c r="C8" s="18">
        <v>150</v>
      </c>
      <c r="D8" s="40">
        <v>155000</v>
      </c>
      <c r="E8" s="18">
        <f>C8*Analyse!F11</f>
        <v>93.103448275862078</v>
      </c>
      <c r="F8" s="41">
        <f>D8*Analyse!J11</f>
        <v>94722.222222222234</v>
      </c>
    </row>
    <row r="9" spans="2:6" x14ac:dyDescent="0.25">
      <c r="B9" s="46" t="s">
        <v>8</v>
      </c>
      <c r="C9" s="43">
        <v>100</v>
      </c>
      <c r="D9" s="44">
        <v>95000</v>
      </c>
      <c r="E9" s="43">
        <f>C9</f>
        <v>100</v>
      </c>
      <c r="F9" s="45">
        <f>D9</f>
        <v>95000</v>
      </c>
    </row>
    <row r="10" spans="2:6" ht="13.8" thickBot="1" x14ac:dyDescent="0.3">
      <c r="B10" s="11"/>
      <c r="C10" s="19"/>
      <c r="D10" s="42"/>
      <c r="E10" s="53">
        <f>SUM(E5:E9)</f>
        <v>466.90305390586201</v>
      </c>
      <c r="F10" s="54">
        <f>SUM(F5:F9)</f>
        <v>400893.474950818</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Voorblad</vt:lpstr>
      <vt:lpstr>Data</vt:lpstr>
      <vt:lpstr>Ovz</vt:lpstr>
      <vt:lpstr>Analyse</vt:lpstr>
      <vt:lpstr>Raming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Gijs Verbruggen</dc:creator>
  <cp:lastModifiedBy>G-Info_Verbruggen</cp:lastModifiedBy>
  <dcterms:created xsi:type="dcterms:W3CDTF">2019-04-17T08:01:19Z</dcterms:created>
  <dcterms:modified xsi:type="dcterms:W3CDTF">2019-04-17T19:08:11Z</dcterms:modified>
</cp:coreProperties>
</file>