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8_{67C66A1B-1EFB-4480-953D-319E8C5D7273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Voorblad" sheetId="5" r:id="rId1"/>
    <sheet name="Simpel" sheetId="1" r:id="rId2"/>
    <sheet name="Vb" sheetId="2" r:id="rId3"/>
    <sheet name="Afronden" sheetId="3" r:id="rId4"/>
    <sheet name="SD" sheetId="4" r:id="rId5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4" l="1"/>
  <c r="G11" i="4"/>
  <c r="G9" i="4"/>
  <c r="D9" i="4"/>
  <c r="B3" i="3"/>
  <c r="C3" i="3"/>
  <c r="Q6" i="2"/>
  <c r="G7" i="1"/>
  <c r="B13" i="1"/>
  <c r="C13" i="1"/>
  <c r="C12" i="1"/>
  <c r="C11" i="1"/>
  <c r="C10" i="4"/>
  <c r="D10" i="4"/>
  <c r="C11" i="4"/>
  <c r="D11" i="4"/>
  <c r="C12" i="4"/>
  <c r="D12" i="4"/>
  <c r="C9" i="4"/>
  <c r="D20" i="4"/>
  <c r="C18" i="4"/>
  <c r="C19" i="4"/>
  <c r="C20" i="4"/>
  <c r="E12" i="4"/>
  <c r="E11" i="4"/>
  <c r="E10" i="4"/>
  <c r="E9" i="4"/>
  <c r="F63" i="3"/>
  <c r="F64" i="3"/>
  <c r="F65" i="3"/>
  <c r="F66" i="3"/>
  <c r="F67" i="3"/>
  <c r="F68" i="3"/>
  <c r="F69" i="3"/>
  <c r="F70" i="3"/>
  <c r="B71" i="3"/>
  <c r="F71" i="3"/>
  <c r="B72" i="3"/>
  <c r="F72" i="3"/>
  <c r="F62" i="3"/>
  <c r="E62" i="3"/>
  <c r="E63" i="3"/>
  <c r="E64" i="3"/>
  <c r="E65" i="3"/>
  <c r="E66" i="3"/>
  <c r="E67" i="3"/>
  <c r="E68" i="3"/>
  <c r="E69" i="3"/>
  <c r="E70" i="3"/>
  <c r="E71" i="3"/>
  <c r="E72" i="3"/>
  <c r="C62" i="3"/>
  <c r="D63" i="3"/>
  <c r="D64" i="3"/>
  <c r="D65" i="3"/>
  <c r="D66" i="3"/>
  <c r="D67" i="3"/>
  <c r="D68" i="3"/>
  <c r="D69" i="3"/>
  <c r="D70" i="3"/>
  <c r="D71" i="3"/>
  <c r="D72" i="3"/>
  <c r="D62" i="3"/>
  <c r="C63" i="3"/>
  <c r="C64" i="3"/>
  <c r="C65" i="3"/>
  <c r="C66" i="3"/>
  <c r="C67" i="3"/>
  <c r="C68" i="3"/>
  <c r="C69" i="3"/>
  <c r="C70" i="3"/>
  <c r="C71" i="3"/>
  <c r="C72" i="3"/>
  <c r="F59" i="3"/>
  <c r="E59" i="3"/>
  <c r="D59" i="3"/>
  <c r="C59" i="3"/>
  <c r="F58" i="3"/>
  <c r="E58" i="3"/>
  <c r="D58" i="3"/>
  <c r="C58" i="3"/>
  <c r="F57" i="3"/>
  <c r="E57" i="3"/>
  <c r="D57" i="3"/>
  <c r="C57" i="3"/>
  <c r="F56" i="3"/>
  <c r="E56" i="3"/>
  <c r="D56" i="3"/>
  <c r="C56" i="3"/>
  <c r="F55" i="3"/>
  <c r="E55" i="3"/>
  <c r="D55" i="3"/>
  <c r="C55" i="3"/>
  <c r="F54" i="3"/>
  <c r="E54" i="3"/>
  <c r="D54" i="3"/>
  <c r="C54" i="3"/>
  <c r="F53" i="3"/>
  <c r="E53" i="3"/>
  <c r="D53" i="3"/>
  <c r="C53" i="3"/>
  <c r="F52" i="3"/>
  <c r="E52" i="3"/>
  <c r="D52" i="3"/>
  <c r="C52" i="3"/>
  <c r="F51" i="3"/>
  <c r="E51" i="3"/>
  <c r="D51" i="3"/>
  <c r="C51" i="3"/>
  <c r="F50" i="3"/>
  <c r="E50" i="3"/>
  <c r="D50" i="3"/>
  <c r="C50" i="3"/>
  <c r="F49" i="3"/>
  <c r="E49" i="3"/>
  <c r="D49" i="3"/>
  <c r="C49" i="3"/>
  <c r="F46" i="3"/>
  <c r="E46" i="3"/>
  <c r="D46" i="3"/>
  <c r="C46" i="3"/>
  <c r="F45" i="3"/>
  <c r="E45" i="3"/>
  <c r="D45" i="3"/>
  <c r="C45" i="3"/>
  <c r="F44" i="3"/>
  <c r="E44" i="3"/>
  <c r="D44" i="3"/>
  <c r="C44" i="3"/>
  <c r="F43" i="3"/>
  <c r="E43" i="3"/>
  <c r="D43" i="3"/>
  <c r="C43" i="3"/>
  <c r="F42" i="3"/>
  <c r="E42" i="3"/>
  <c r="D42" i="3"/>
  <c r="C42" i="3"/>
  <c r="F41" i="3"/>
  <c r="E41" i="3"/>
  <c r="D41" i="3"/>
  <c r="C41" i="3"/>
  <c r="F40" i="3"/>
  <c r="E40" i="3"/>
  <c r="D40" i="3"/>
  <c r="C40" i="3"/>
  <c r="F39" i="3"/>
  <c r="E39" i="3"/>
  <c r="D39" i="3"/>
  <c r="C39" i="3"/>
  <c r="F38" i="3"/>
  <c r="E38" i="3"/>
  <c r="D38" i="3"/>
  <c r="C38" i="3"/>
  <c r="F37" i="3"/>
  <c r="E37" i="3"/>
  <c r="D37" i="3"/>
  <c r="C37" i="3"/>
  <c r="F36" i="3"/>
  <c r="E36" i="3"/>
  <c r="D36" i="3"/>
  <c r="C36" i="3"/>
  <c r="F24" i="3"/>
  <c r="F25" i="3"/>
  <c r="F26" i="3"/>
  <c r="F27" i="3"/>
  <c r="F28" i="3"/>
  <c r="F29" i="3"/>
  <c r="F30" i="3"/>
  <c r="F31" i="3"/>
  <c r="F32" i="3"/>
  <c r="F33" i="3"/>
  <c r="F23" i="3"/>
  <c r="D24" i="3"/>
  <c r="D25" i="3"/>
  <c r="D26" i="3"/>
  <c r="D27" i="3"/>
  <c r="D28" i="3"/>
  <c r="D29" i="3"/>
  <c r="D30" i="3"/>
  <c r="D31" i="3"/>
  <c r="D32" i="3"/>
  <c r="D33" i="3"/>
  <c r="D23" i="3"/>
  <c r="E24" i="3"/>
  <c r="E25" i="3"/>
  <c r="E26" i="3"/>
  <c r="E27" i="3"/>
  <c r="E28" i="3"/>
  <c r="E29" i="3"/>
  <c r="E30" i="3"/>
  <c r="E31" i="3"/>
  <c r="E32" i="3"/>
  <c r="E33" i="3"/>
  <c r="E23" i="3"/>
  <c r="C24" i="3"/>
  <c r="C25" i="3"/>
  <c r="C26" i="3"/>
  <c r="C27" i="3"/>
  <c r="C28" i="3"/>
  <c r="C29" i="3"/>
  <c r="C30" i="3"/>
  <c r="C31" i="3"/>
  <c r="C32" i="3"/>
  <c r="C33" i="3"/>
  <c r="C23" i="3"/>
  <c r="E12" i="3"/>
  <c r="E13" i="3"/>
  <c r="E14" i="3"/>
  <c r="E15" i="3"/>
  <c r="E16" i="3"/>
  <c r="E17" i="3"/>
  <c r="E18" i="3"/>
  <c r="E19" i="3"/>
  <c r="E20" i="3"/>
  <c r="E11" i="3"/>
  <c r="D12" i="3"/>
  <c r="D13" i="3"/>
  <c r="D14" i="3"/>
  <c r="D15" i="3"/>
  <c r="D16" i="3"/>
  <c r="D17" i="3"/>
  <c r="D18" i="3"/>
  <c r="D19" i="3"/>
  <c r="D20" i="3"/>
  <c r="D11" i="3"/>
  <c r="C12" i="3"/>
  <c r="C13" i="3"/>
  <c r="C14" i="3"/>
  <c r="C15" i="3"/>
  <c r="C16" i="3"/>
  <c r="C17" i="3"/>
  <c r="C18" i="3"/>
  <c r="C19" i="3"/>
  <c r="C20" i="3"/>
  <c r="C11" i="3"/>
  <c r="C13" i="4"/>
  <c r="C3" i="4"/>
  <c r="C4" i="4"/>
  <c r="C5" i="4"/>
  <c r="C6" i="4"/>
  <c r="C7" i="4"/>
  <c r="C14" i="4"/>
  <c r="C15" i="4"/>
  <c r="C16" i="4"/>
  <c r="B4" i="3"/>
  <c r="B5" i="3"/>
  <c r="D6" i="3"/>
  <c r="D7" i="3"/>
  <c r="C5" i="3"/>
  <c r="C6" i="3"/>
  <c r="C7" i="3"/>
  <c r="C4" i="3"/>
  <c r="B6" i="3"/>
  <c r="B7" i="3"/>
  <c r="P6" i="2"/>
  <c r="I3" i="1"/>
  <c r="I4" i="1"/>
  <c r="I5" i="1"/>
  <c r="I6" i="1"/>
  <c r="I7" i="1"/>
  <c r="G3" i="1"/>
  <c r="G4" i="1"/>
  <c r="G5" i="1"/>
  <c r="G6" i="1"/>
  <c r="C6" i="1"/>
  <c r="B3" i="1"/>
  <c r="B4" i="1"/>
  <c r="B5" i="1"/>
  <c r="B6" i="1"/>
  <c r="C4" i="1"/>
  <c r="C5" i="1"/>
  <c r="C3" i="1"/>
  <c r="N4" i="2"/>
  <c r="N5" i="2"/>
  <c r="N3" i="2"/>
  <c r="G5" i="2"/>
  <c r="G4" i="2"/>
  <c r="G3" i="2"/>
  <c r="C5" i="2"/>
  <c r="C7" i="2"/>
  <c r="K3" i="1"/>
  <c r="K4" i="1"/>
  <c r="K5" i="1"/>
  <c r="K6" i="1"/>
  <c r="K7" i="1"/>
  <c r="E3" i="1"/>
  <c r="E4" i="1"/>
  <c r="E5" i="1"/>
  <c r="B5" i="2"/>
  <c r="B7" i="2"/>
  <c r="M5" i="2"/>
  <c r="F3" i="2"/>
  <c r="F4" i="2"/>
  <c r="F5" i="2"/>
  <c r="K4" i="2"/>
  <c r="M4" i="2"/>
  <c r="M3" i="2"/>
</calcChain>
</file>

<file path=xl/sharedStrings.xml><?xml version="1.0" encoding="utf-8"?>
<sst xmlns="http://schemas.openxmlformats.org/spreadsheetml/2006/main" count="34" uniqueCount="30">
  <si>
    <t>Vb1</t>
  </si>
  <si>
    <t>Vb2</t>
  </si>
  <si>
    <t>Vb3</t>
  </si>
  <si>
    <t>Vb4</t>
  </si>
  <si>
    <t>Simpel1</t>
  </si>
  <si>
    <t>Simpel2</t>
  </si>
  <si>
    <t>Simpel3</t>
  </si>
  <si>
    <t>Simpel4</t>
  </si>
  <si>
    <t>Simpel5</t>
  </si>
  <si>
    <t>Vb5</t>
  </si>
  <si>
    <t>Metingen</t>
  </si>
  <si>
    <t>STDEV</t>
  </si>
  <si>
    <t>STDEV.S</t>
  </si>
  <si>
    <t>STDEV.P</t>
  </si>
  <si>
    <t>STDEVP</t>
  </si>
  <si>
    <t>Gem</t>
  </si>
  <si>
    <t>SomKw</t>
  </si>
  <si>
    <t>SDs</t>
  </si>
  <si>
    <t>SDp</t>
  </si>
  <si>
    <t>Afronden</t>
  </si>
  <si>
    <t>Afronden.naar.beneden</t>
  </si>
  <si>
    <t>Afronden.naar.boven</t>
  </si>
  <si>
    <t>Afronden.n.veelvoud</t>
  </si>
  <si>
    <t>Min</t>
  </si>
  <si>
    <t>Max</t>
  </si>
  <si>
    <t>Gelijk?</t>
  </si>
  <si>
    <t>Aantal decimalen</t>
  </si>
  <si>
    <t>© 2020, G-Info/G. Verbruggen</t>
  </si>
  <si>
    <t>www.ginfo.nl</t>
  </si>
  <si>
    <t>Voorbeeld materiaal -  Nauwkeurigheid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</si>
</sst>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000000000000000000"/>
    <numFmt numFmtId="166" formatCode="0.000000000000000000000000"/>
    <numFmt numFmtId="167" formatCode="0.0000"/>
    <numFmt numFmtId="168" formatCode="0.00000000000"/>
    <numFmt numFmtId="169" formatCode="0.00000000000000000000"/>
    <numFmt numFmtId="170" formatCode="0.000000000000000000000"/>
    <numFmt numFmtId="171" formatCode="#,##0.00000"/>
    <numFmt numFmtId="172" formatCode="_(* #,##0_);_(* \(#,##0\);_(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50505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6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right"/>
    </xf>
    <xf numFmtId="165" fontId="0" fillId="0" borderId="0" xfId="0" applyNumberFormat="1"/>
    <xf numFmtId="0" fontId="0" fillId="0" borderId="0" xfId="0" applyNumberFormat="1"/>
    <xf numFmtId="166" fontId="0" fillId="0" borderId="0" xfId="0" applyNumberFormat="1"/>
    <xf numFmtId="11" fontId="0" fillId="0" borderId="0" xfId="0" applyNumberFormat="1"/>
    <xf numFmtId="0" fontId="5" fillId="0" borderId="0" xfId="0" applyFont="1"/>
    <xf numFmtId="0" fontId="6" fillId="0" borderId="0" xfId="0" applyNumberFormat="1" applyFont="1"/>
    <xf numFmtId="167" fontId="0" fillId="0" borderId="0" xfId="0" applyNumberFormat="1"/>
    <xf numFmtId="168" fontId="0" fillId="0" borderId="0" xfId="0" applyNumberFormat="1"/>
    <xf numFmtId="170" fontId="0" fillId="0" borderId="0" xfId="0" applyNumberFormat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167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7" fillId="2" borderId="0" xfId="39" applyNumberFormat="1" applyFont="1" applyFill="1"/>
    <xf numFmtId="171" fontId="0" fillId="0" borderId="0" xfId="39" applyNumberFormat="1" applyFont="1"/>
    <xf numFmtId="0" fontId="0" fillId="0" borderId="0" xfId="39" applyNumberFormat="1" applyFont="1"/>
    <xf numFmtId="171" fontId="0" fillId="0" borderId="0" xfId="0" applyNumberFormat="1"/>
    <xf numFmtId="0" fontId="6" fillId="0" borderId="0" xfId="0" applyFont="1"/>
    <xf numFmtId="172" fontId="0" fillId="0" borderId="0" xfId="39" applyNumberFormat="1" applyFont="1"/>
    <xf numFmtId="169" fontId="0" fillId="0" borderId="0" xfId="0" applyNumberFormat="1"/>
    <xf numFmtId="0" fontId="8" fillId="3" borderId="0" xfId="60" applyFill="1"/>
    <xf numFmtId="0" fontId="8" fillId="0" borderId="0" xfId="60"/>
    <xf numFmtId="0" fontId="8" fillId="4" borderId="0" xfId="60" applyFill="1"/>
    <xf numFmtId="0" fontId="8" fillId="4" borderId="1" xfId="60" applyFill="1" applyBorder="1"/>
    <xf numFmtId="0" fontId="8" fillId="4" borderId="2" xfId="60" applyFill="1" applyBorder="1"/>
    <xf numFmtId="0" fontId="8" fillId="4" borderId="3" xfId="60" applyFill="1" applyBorder="1"/>
    <xf numFmtId="0" fontId="8" fillId="4" borderId="4" xfId="60" applyFill="1" applyBorder="1"/>
    <xf numFmtId="0" fontId="9" fillId="4" borderId="0" xfId="60" applyFont="1" applyFill="1"/>
    <xf numFmtId="0" fontId="8" fillId="4" borderId="5" xfId="60" applyFill="1" applyBorder="1"/>
    <xf numFmtId="0" fontId="10" fillId="4" borderId="0" xfId="60" applyFont="1" applyFill="1" applyAlignment="1">
      <alignment horizontal="right"/>
    </xf>
    <xf numFmtId="0" fontId="11" fillId="4" borderId="0" xfId="60" applyFont="1" applyFill="1" applyAlignment="1">
      <alignment horizontal="right"/>
    </xf>
    <xf numFmtId="0" fontId="12" fillId="4" borderId="0" xfId="60" applyFont="1" applyFill="1" applyAlignment="1">
      <alignment horizontal="right"/>
    </xf>
    <xf numFmtId="0" fontId="13" fillId="4" borderId="0" xfId="61" applyFill="1" applyBorder="1" applyAlignment="1" applyProtection="1">
      <alignment horizontal="right"/>
      <protection locked="0"/>
    </xf>
    <xf numFmtId="0" fontId="13" fillId="4" borderId="0" xfId="61" applyFill="1" applyAlignment="1" applyProtection="1">
      <alignment horizontal="right"/>
      <protection locked="0"/>
    </xf>
    <xf numFmtId="0" fontId="8" fillId="4" borderId="6" xfId="60" applyFill="1" applyBorder="1"/>
    <xf numFmtId="0" fontId="8" fillId="4" borderId="7" xfId="60" applyFill="1" applyBorder="1"/>
    <xf numFmtId="0" fontId="8" fillId="4" borderId="8" xfId="60" applyFill="1" applyBorder="1"/>
    <xf numFmtId="0" fontId="2" fillId="2" borderId="0" xfId="0" applyFont="1" applyFill="1" applyAlignment="1">
      <alignment horizontal="center"/>
    </xf>
    <xf numFmtId="169" fontId="7" fillId="2" borderId="0" xfId="0" applyNumberFormat="1" applyFont="1" applyFill="1" applyAlignment="1">
      <alignment horizontal="center"/>
    </xf>
  </cellXfs>
  <cellStyles count="62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 2" xfId="61" xr:uid="{A3E01875-0D4E-4921-BD0E-0E1321397223}"/>
    <cellStyle name="Komma" xfId="39" builtinId="3"/>
    <cellStyle name="Normal 2" xfId="60" xr:uid="{71DDE742-26E5-40E0-9E7C-5328322DA3F5}"/>
    <cellStyle name="Standa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ABFAA827-42B1-4119-B901-C6CE79B1E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" y="845821"/>
          <a:ext cx="2511986" cy="1756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AA6A-650E-445A-AD75-651557B723E8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5"/>
  <cols>
    <col min="1" max="1" width="1" style="23" customWidth="1"/>
    <col min="2" max="3" width="7.8984375" style="23" customWidth="1"/>
    <col min="4" max="4" width="2.3984375" style="23" customWidth="1"/>
    <col min="5" max="13" width="7.8984375" style="23" customWidth="1"/>
    <col min="14" max="14" width="5.19921875" style="23" customWidth="1"/>
    <col min="15" max="15" width="9.296875" style="23" customWidth="1"/>
    <col min="16" max="16" width="2.5" style="23" customWidth="1"/>
    <col min="17" max="26" width="8.19921875" style="23" customWidth="1"/>
    <col min="27" max="16384" width="8.19921875" style="23" hidden="1"/>
  </cols>
  <sheetData>
    <row r="1" spans="1:44" ht="7.0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ht="13.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ht="13.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</row>
    <row r="4" spans="1:44" ht="13.8" thickBot="1" x14ac:dyDescent="0.3">
      <c r="A4" s="22"/>
      <c r="B4" s="22"/>
      <c r="C4" s="22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</row>
    <row r="5" spans="1:44" ht="13.8" thickTop="1" x14ac:dyDescent="0.25">
      <c r="A5" s="22"/>
      <c r="B5" s="22"/>
      <c r="C5" s="22"/>
      <c r="D5" s="24"/>
      <c r="E5" s="25"/>
      <c r="F5" s="26"/>
      <c r="G5" s="26"/>
      <c r="H5" s="26"/>
      <c r="I5" s="26"/>
      <c r="J5" s="26"/>
      <c r="K5" s="26"/>
      <c r="L5" s="26"/>
      <c r="M5" s="26"/>
      <c r="N5" s="26"/>
      <c r="O5" s="27"/>
      <c r="P5" s="2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</row>
    <row r="6" spans="1:44" ht="21" x14ac:dyDescent="0.4">
      <c r="A6" s="22"/>
      <c r="B6" s="22"/>
      <c r="C6" s="22"/>
      <c r="D6" s="24"/>
      <c r="E6" s="28"/>
      <c r="F6" s="29"/>
      <c r="G6" s="24"/>
      <c r="H6" s="24"/>
      <c r="I6" s="24"/>
      <c r="J6" s="24"/>
      <c r="K6" s="24"/>
      <c r="L6" s="24"/>
      <c r="M6" s="24"/>
      <c r="N6" s="24"/>
      <c r="O6" s="30"/>
      <c r="P6" s="24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</row>
    <row r="7" spans="1:44" ht="13.2" x14ac:dyDescent="0.25">
      <c r="A7" s="22"/>
      <c r="B7" s="22"/>
      <c r="C7" s="22"/>
      <c r="D7" s="24"/>
      <c r="E7" s="28"/>
      <c r="F7" s="24"/>
      <c r="G7" s="24"/>
      <c r="H7" s="24"/>
      <c r="I7" s="24"/>
      <c r="J7" s="24"/>
      <c r="K7" s="24"/>
      <c r="L7" s="24"/>
      <c r="M7" s="24"/>
      <c r="N7" s="24"/>
      <c r="O7" s="30"/>
      <c r="P7" s="24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</row>
    <row r="8" spans="1:44" ht="13.2" x14ac:dyDescent="0.25">
      <c r="A8" s="22"/>
      <c r="B8" s="22"/>
      <c r="C8" s="22"/>
      <c r="D8" s="24"/>
      <c r="E8" s="28"/>
      <c r="F8" s="24"/>
      <c r="G8" s="24"/>
      <c r="H8" s="24"/>
      <c r="I8" s="24"/>
      <c r="J8" s="24"/>
      <c r="K8" s="24"/>
      <c r="L8" s="24"/>
      <c r="M8" s="24"/>
      <c r="N8" s="24"/>
      <c r="O8" s="30"/>
      <c r="P8" s="24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</row>
    <row r="9" spans="1:44" ht="13.2" x14ac:dyDescent="0.25">
      <c r="A9" s="22"/>
      <c r="B9" s="22"/>
      <c r="C9" s="22"/>
      <c r="D9" s="24"/>
      <c r="E9" s="28"/>
      <c r="F9" s="24"/>
      <c r="G9" s="24"/>
      <c r="H9" s="24"/>
      <c r="I9" s="24"/>
      <c r="J9" s="24"/>
      <c r="K9" s="24"/>
      <c r="L9" s="24"/>
      <c r="M9" s="24"/>
      <c r="N9" s="24"/>
      <c r="O9" s="30"/>
      <c r="P9" s="24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</row>
    <row r="10" spans="1:44" ht="13.2" x14ac:dyDescent="0.25">
      <c r="A10" s="22"/>
      <c r="B10" s="22"/>
      <c r="C10" s="22"/>
      <c r="D10" s="24"/>
      <c r="E10" s="28"/>
      <c r="F10" s="24"/>
      <c r="G10" s="24"/>
      <c r="H10" s="24"/>
      <c r="I10" s="24"/>
      <c r="J10" s="24"/>
      <c r="K10" s="24"/>
      <c r="L10" s="24"/>
      <c r="M10" s="24"/>
      <c r="N10" s="24"/>
      <c r="O10" s="30"/>
      <c r="P10" s="2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</row>
    <row r="11" spans="1:44" ht="13.2" x14ac:dyDescent="0.25">
      <c r="A11" s="22"/>
      <c r="B11" s="22"/>
      <c r="C11" s="22"/>
      <c r="D11" s="24"/>
      <c r="E11" s="28"/>
      <c r="F11" s="24"/>
      <c r="G11" s="24"/>
      <c r="H11" s="24"/>
      <c r="I11" s="24"/>
      <c r="J11" s="24"/>
      <c r="K11" s="24"/>
      <c r="L11" s="24"/>
      <c r="M11" s="24"/>
      <c r="N11" s="24"/>
      <c r="O11" s="30"/>
      <c r="P11" s="2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</row>
    <row r="12" spans="1:44" ht="13.2" x14ac:dyDescent="0.25">
      <c r="A12" s="22"/>
      <c r="B12" s="22"/>
      <c r="C12" s="22"/>
      <c r="D12" s="24"/>
      <c r="E12" s="28"/>
      <c r="F12" s="24"/>
      <c r="G12" s="24"/>
      <c r="H12" s="24"/>
      <c r="I12" s="24"/>
      <c r="J12" s="24"/>
      <c r="K12" s="24"/>
      <c r="L12" s="24"/>
      <c r="M12" s="24"/>
      <c r="N12" s="24"/>
      <c r="O12" s="30"/>
      <c r="P12" s="2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4" ht="13.2" x14ac:dyDescent="0.25">
      <c r="A13" s="22"/>
      <c r="B13" s="22"/>
      <c r="C13" s="22"/>
      <c r="D13" s="24"/>
      <c r="E13" s="28"/>
      <c r="F13" s="24"/>
      <c r="G13" s="24"/>
      <c r="H13" s="24"/>
      <c r="I13" s="24"/>
      <c r="J13" s="24"/>
      <c r="K13" s="24"/>
      <c r="L13" s="24"/>
      <c r="M13" s="24"/>
      <c r="N13" s="24"/>
      <c r="O13" s="30"/>
      <c r="P13" s="2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4" ht="13.2" x14ac:dyDescent="0.25">
      <c r="A14" s="22"/>
      <c r="B14" s="22"/>
      <c r="C14" s="22"/>
      <c r="D14" s="24"/>
      <c r="E14" s="28"/>
      <c r="F14" s="24"/>
      <c r="G14" s="24"/>
      <c r="H14" s="24"/>
      <c r="I14" s="24"/>
      <c r="J14" s="24"/>
      <c r="K14" s="24"/>
      <c r="L14" s="24"/>
      <c r="M14" s="24"/>
      <c r="N14" s="24"/>
      <c r="O14" s="30"/>
      <c r="P14" s="2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</row>
    <row r="15" spans="1:44" ht="13.2" x14ac:dyDescent="0.25">
      <c r="A15" s="22"/>
      <c r="B15" s="22"/>
      <c r="C15" s="22"/>
      <c r="D15" s="24"/>
      <c r="E15" s="28"/>
      <c r="F15" s="24"/>
      <c r="G15" s="24"/>
      <c r="H15" s="24"/>
      <c r="I15" s="24"/>
      <c r="J15" s="24"/>
      <c r="K15" s="24"/>
      <c r="L15" s="24"/>
      <c r="M15" s="24"/>
      <c r="N15" s="24"/>
      <c r="O15" s="30"/>
      <c r="P15" s="24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</row>
    <row r="16" spans="1:44" ht="13.2" x14ac:dyDescent="0.25">
      <c r="A16" s="22"/>
      <c r="B16" s="22"/>
      <c r="C16" s="22"/>
      <c r="D16" s="24"/>
      <c r="E16" s="28"/>
      <c r="F16" s="24"/>
      <c r="G16" s="24"/>
      <c r="H16" s="24"/>
      <c r="I16" s="24"/>
      <c r="J16" s="24"/>
      <c r="K16" s="24"/>
      <c r="L16" s="24"/>
      <c r="M16" s="24"/>
      <c r="N16" s="24"/>
      <c r="O16" s="30"/>
      <c r="P16" s="24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 ht="13.2" x14ac:dyDescent="0.25">
      <c r="A17" s="22"/>
      <c r="B17" s="22"/>
      <c r="C17" s="22"/>
      <c r="D17" s="24"/>
      <c r="E17" s="28"/>
      <c r="F17" s="24"/>
      <c r="G17" s="24"/>
      <c r="H17" s="24"/>
      <c r="I17" s="24"/>
      <c r="J17" s="24"/>
      <c r="K17" s="24"/>
      <c r="L17" s="24"/>
      <c r="M17" s="24"/>
      <c r="N17" s="24"/>
      <c r="O17" s="30"/>
      <c r="P17" s="24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pans="1:44" ht="37.799999999999997" x14ac:dyDescent="0.65">
      <c r="A18" s="22"/>
      <c r="B18" s="22"/>
      <c r="C18" s="22"/>
      <c r="D18" s="24"/>
      <c r="E18" s="28"/>
      <c r="F18" s="24"/>
      <c r="G18" s="24"/>
      <c r="H18" s="24"/>
      <c r="I18" s="24"/>
      <c r="J18" s="24"/>
      <c r="K18" s="24"/>
      <c r="L18" s="24"/>
      <c r="M18" s="24"/>
      <c r="N18" s="31"/>
      <c r="O18" s="30"/>
      <c r="P18" s="24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 ht="13.2" x14ac:dyDescent="0.25">
      <c r="A19" s="22"/>
      <c r="B19" s="22"/>
      <c r="C19" s="22"/>
      <c r="D19" s="24"/>
      <c r="E19" s="28"/>
      <c r="F19" s="24"/>
      <c r="G19" s="24"/>
      <c r="H19" s="24"/>
      <c r="I19" s="24"/>
      <c r="J19" s="24"/>
      <c r="K19" s="24"/>
      <c r="L19" s="24"/>
      <c r="M19" s="24"/>
      <c r="N19" s="24"/>
      <c r="O19" s="30"/>
      <c r="P19" s="24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44" ht="13.2" x14ac:dyDescent="0.25">
      <c r="A20" s="22"/>
      <c r="B20" s="22"/>
      <c r="C20" s="22"/>
      <c r="D20" s="24"/>
      <c r="E20" s="28"/>
      <c r="F20" s="24"/>
      <c r="G20" s="24"/>
      <c r="H20" s="24"/>
      <c r="I20" s="24"/>
      <c r="J20" s="24"/>
      <c r="K20" s="24"/>
      <c r="L20" s="24"/>
      <c r="M20" s="24"/>
      <c r="N20" s="24"/>
      <c r="O20" s="30"/>
      <c r="P20" s="24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4" ht="13.2" x14ac:dyDescent="0.25">
      <c r="A21" s="22"/>
      <c r="B21" s="22"/>
      <c r="C21" s="22"/>
      <c r="D21" s="24"/>
      <c r="E21" s="28"/>
      <c r="F21" s="24"/>
      <c r="G21" s="24"/>
      <c r="H21" s="24"/>
      <c r="I21" s="24"/>
      <c r="J21" s="24"/>
      <c r="K21" s="24"/>
      <c r="L21" s="24"/>
      <c r="M21" s="24"/>
      <c r="N21" s="24"/>
      <c r="O21" s="30"/>
      <c r="P21" s="24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pans="1:44" ht="13.2" x14ac:dyDescent="0.25">
      <c r="A22" s="22"/>
      <c r="B22" s="22"/>
      <c r="C22" s="22"/>
      <c r="D22" s="24"/>
      <c r="E22" s="28"/>
      <c r="F22" s="24"/>
      <c r="G22" s="24"/>
      <c r="H22" s="24"/>
      <c r="I22" s="24"/>
      <c r="J22" s="24"/>
      <c r="K22" s="24"/>
      <c r="L22" s="24"/>
      <c r="M22" s="24"/>
      <c r="N22" s="24"/>
      <c r="O22" s="30"/>
      <c r="P22" s="24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pans="1:44" ht="13.2" x14ac:dyDescent="0.25">
      <c r="A23" s="22"/>
      <c r="B23" s="22"/>
      <c r="C23" s="22"/>
      <c r="D23" s="24"/>
      <c r="E23" s="28"/>
      <c r="F23" s="24"/>
      <c r="G23" s="24"/>
      <c r="H23" s="24"/>
      <c r="I23" s="24"/>
      <c r="J23" s="24"/>
      <c r="K23" s="24"/>
      <c r="L23" s="24"/>
      <c r="M23" s="24"/>
      <c r="N23" s="24"/>
      <c r="O23" s="30"/>
      <c r="P23" s="24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 ht="22.8" x14ac:dyDescent="0.4">
      <c r="A24" s="22"/>
      <c r="B24" s="22"/>
      <c r="C24" s="22"/>
      <c r="D24" s="24"/>
      <c r="E24" s="28"/>
      <c r="F24" s="24"/>
      <c r="G24" s="24"/>
      <c r="H24" s="24"/>
      <c r="I24" s="24"/>
      <c r="J24" s="24"/>
      <c r="K24" s="24"/>
      <c r="L24" s="24"/>
      <c r="M24" s="24"/>
      <c r="N24" s="32" t="s">
        <v>29</v>
      </c>
      <c r="O24" s="30"/>
      <c r="P24" s="24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pans="1:44" ht="13.2" x14ac:dyDescent="0.25">
      <c r="A25" s="22"/>
      <c r="B25" s="22"/>
      <c r="C25" s="22"/>
      <c r="D25" s="24"/>
      <c r="E25" s="28"/>
      <c r="F25" s="24"/>
      <c r="G25" s="24"/>
      <c r="H25" s="24"/>
      <c r="I25" s="24"/>
      <c r="J25" s="24"/>
      <c r="K25" s="24"/>
      <c r="L25" s="24"/>
      <c r="M25" s="24"/>
      <c r="N25" s="24"/>
      <c r="O25" s="30"/>
      <c r="P25" s="24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 ht="13.2" x14ac:dyDescent="0.25">
      <c r="A26" s="22"/>
      <c r="B26" s="22"/>
      <c r="C26" s="22"/>
      <c r="D26" s="24"/>
      <c r="E26" s="28"/>
      <c r="F26" s="24"/>
      <c r="G26" s="24"/>
      <c r="H26" s="24"/>
      <c r="I26" s="24"/>
      <c r="J26" s="24"/>
      <c r="K26" s="24"/>
      <c r="L26" s="24"/>
      <c r="M26" s="24"/>
      <c r="N26" s="24"/>
      <c r="O26" s="30"/>
      <c r="P26" s="24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 ht="13.2" x14ac:dyDescent="0.25">
      <c r="A27" s="22"/>
      <c r="B27" s="22"/>
      <c r="C27" s="22"/>
      <c r="D27" s="24"/>
      <c r="E27" s="28"/>
      <c r="F27" s="24"/>
      <c r="G27" s="24"/>
      <c r="H27" s="24"/>
      <c r="I27" s="24"/>
      <c r="J27" s="24"/>
      <c r="K27" s="24"/>
      <c r="L27" s="24"/>
      <c r="M27" s="24"/>
      <c r="N27" s="24"/>
      <c r="O27" s="30"/>
      <c r="P27" s="24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 ht="13.2" x14ac:dyDescent="0.25">
      <c r="A28" s="22"/>
      <c r="B28" s="22"/>
      <c r="C28" s="22"/>
      <c r="D28" s="24"/>
      <c r="E28" s="28"/>
      <c r="F28" s="24"/>
      <c r="G28" s="24"/>
      <c r="H28" s="24"/>
      <c r="I28" s="24"/>
      <c r="J28" s="24"/>
      <c r="K28" s="24"/>
      <c r="L28" s="24"/>
      <c r="M28" s="24"/>
      <c r="N28" s="24"/>
      <c r="O28" s="30"/>
      <c r="P28" s="24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 ht="13.2" x14ac:dyDescent="0.25">
      <c r="A29" s="22"/>
      <c r="B29" s="22"/>
      <c r="C29" s="22"/>
      <c r="D29" s="24"/>
      <c r="E29" s="28"/>
      <c r="F29" s="24"/>
      <c r="G29" s="24"/>
      <c r="H29" s="24"/>
      <c r="I29" s="24"/>
      <c r="J29" s="24"/>
      <c r="K29" s="24"/>
      <c r="L29" s="24"/>
      <c r="M29" s="24"/>
      <c r="N29" s="24"/>
      <c r="O29" s="30"/>
      <c r="P29" s="24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 ht="13.2" x14ac:dyDescent="0.25">
      <c r="A30" s="22"/>
      <c r="B30" s="22"/>
      <c r="C30" s="22"/>
      <c r="D30" s="24"/>
      <c r="E30" s="28"/>
      <c r="F30" s="24"/>
      <c r="G30" s="24"/>
      <c r="H30" s="24"/>
      <c r="I30" s="24"/>
      <c r="J30" s="24"/>
      <c r="K30" s="24"/>
      <c r="L30" s="24"/>
      <c r="M30" s="24"/>
      <c r="N30" s="24"/>
      <c r="O30" s="30"/>
      <c r="P30" s="24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 ht="13.2" x14ac:dyDescent="0.25">
      <c r="A31" s="22"/>
      <c r="B31" s="22"/>
      <c r="C31" s="22"/>
      <c r="D31" s="24"/>
      <c r="E31" s="28"/>
      <c r="F31" s="24"/>
      <c r="G31" s="24"/>
      <c r="H31" s="24"/>
      <c r="I31" s="24"/>
      <c r="J31" s="24"/>
      <c r="K31" s="24"/>
      <c r="L31" s="24"/>
      <c r="M31" s="24"/>
      <c r="N31" s="24"/>
      <c r="O31" s="30"/>
      <c r="P31" s="24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 ht="13.2" x14ac:dyDescent="0.25">
      <c r="A32" s="22"/>
      <c r="B32" s="22"/>
      <c r="C32" s="22"/>
      <c r="D32" s="24"/>
      <c r="E32" s="28"/>
      <c r="F32" s="24"/>
      <c r="G32" s="24"/>
      <c r="H32" s="24"/>
      <c r="I32" s="24"/>
      <c r="J32" s="24"/>
      <c r="K32" s="24"/>
      <c r="L32" s="24"/>
      <c r="M32" s="24"/>
      <c r="N32" s="24"/>
      <c r="O32" s="30"/>
      <c r="P32" s="24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44" ht="13.2" x14ac:dyDescent="0.25">
      <c r="A33" s="22"/>
      <c r="B33" s="22"/>
      <c r="C33" s="22"/>
      <c r="D33" s="24"/>
      <c r="E33" s="28"/>
      <c r="F33" s="24"/>
      <c r="G33" s="24"/>
      <c r="H33" s="24"/>
      <c r="I33" s="24"/>
      <c r="J33" s="24"/>
      <c r="K33" s="24"/>
      <c r="L33" s="24"/>
      <c r="M33" s="24"/>
      <c r="N33" s="33" t="s">
        <v>27</v>
      </c>
      <c r="O33" s="30"/>
      <c r="P33" s="24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1:44" ht="13.2" x14ac:dyDescent="0.25">
      <c r="A34" s="22"/>
      <c r="B34" s="22"/>
      <c r="C34" s="22"/>
      <c r="D34" s="24"/>
      <c r="E34" s="28"/>
      <c r="F34" s="24"/>
      <c r="G34" s="24"/>
      <c r="H34" s="24"/>
      <c r="I34" s="24"/>
      <c r="J34" s="24"/>
      <c r="K34" s="24"/>
      <c r="L34" s="24"/>
      <c r="M34" s="24"/>
      <c r="N34" s="34" t="s">
        <v>28</v>
      </c>
      <c r="O34" s="30"/>
      <c r="P34" s="24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 ht="13.2" x14ac:dyDescent="0.25">
      <c r="A35" s="22"/>
      <c r="B35" s="22"/>
      <c r="C35" s="22"/>
      <c r="D35" s="24"/>
      <c r="E35" s="28"/>
      <c r="F35" s="24"/>
      <c r="G35" s="24"/>
      <c r="H35" s="24"/>
      <c r="I35" s="24"/>
      <c r="J35" s="24"/>
      <c r="K35" s="24"/>
      <c r="L35" s="24"/>
      <c r="M35" s="24"/>
      <c r="N35" s="35"/>
      <c r="O35" s="30"/>
      <c r="P35" s="24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pans="1:44" ht="13.2" x14ac:dyDescent="0.25">
      <c r="A36" s="22"/>
      <c r="B36" s="22"/>
      <c r="C36" s="22"/>
      <c r="D36" s="24"/>
      <c r="E36" s="28"/>
      <c r="F36" s="24"/>
      <c r="G36" s="24"/>
      <c r="H36" s="24"/>
      <c r="I36" s="24"/>
      <c r="J36" s="24"/>
      <c r="K36" s="24"/>
      <c r="L36" s="24"/>
      <c r="M36" s="24"/>
      <c r="N36" s="24"/>
      <c r="O36" s="30"/>
      <c r="P36" s="24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</row>
    <row r="37" spans="1:44" ht="13.8" thickBot="1" x14ac:dyDescent="0.3">
      <c r="A37" s="22"/>
      <c r="B37" s="22"/>
      <c r="C37" s="22"/>
      <c r="D37" s="24"/>
      <c r="E37" s="36"/>
      <c r="F37" s="37"/>
      <c r="G37" s="37"/>
      <c r="H37" s="37"/>
      <c r="I37" s="37"/>
      <c r="J37" s="37"/>
      <c r="K37" s="37"/>
      <c r="L37" s="37"/>
      <c r="M37" s="37"/>
      <c r="N37" s="37"/>
      <c r="O37" s="38"/>
      <c r="P37" s="24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</row>
    <row r="38" spans="1:44" ht="13.8" thickTop="1" x14ac:dyDescent="0.25">
      <c r="A38" s="22"/>
      <c r="B38" s="22"/>
      <c r="C38" s="22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</row>
    <row r="39" spans="1:44" ht="13.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</row>
    <row r="40" spans="1:44" ht="13.2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</row>
    <row r="41" spans="1:44" ht="13.2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</row>
    <row r="42" spans="1:44" ht="13.2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</row>
    <row r="43" spans="1:44" ht="13.2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</row>
    <row r="44" spans="1:44" ht="13.2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</row>
    <row r="45" spans="1:44" ht="13.2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</row>
    <row r="46" spans="1:44" ht="13.2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</row>
    <row r="47" spans="1:44" ht="13.2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4" ht="13.2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 ht="13.2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4" ht="13.2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 ht="13.2" hidden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4" ht="13.2" hidden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</row>
    <row r="53" spans="1:44" ht="13.2" hidden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</row>
    <row r="54" spans="1:44" ht="13.2" hidden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</row>
    <row r="55" spans="1:44" ht="13.2" hidden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</row>
    <row r="56" spans="1:44" ht="13.2" hidden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</row>
    <row r="57" spans="1:44" ht="13.2" hidden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</row>
    <row r="58" spans="1:44" ht="13.2" hidden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</row>
    <row r="59" spans="1:44" ht="13.2" hidden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</row>
    <row r="60" spans="1:44" ht="13.2" hidden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4" ht="13.2" hidden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</row>
    <row r="62" spans="1:44" ht="13.2" hidden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</row>
    <row r="63" spans="1:44" ht="13.2" hidden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</row>
    <row r="64" spans="1:44" ht="13.2" hidden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</row>
    <row r="65" spans="1:44" ht="13.2" hidden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</row>
    <row r="66" spans="1:44" ht="13.2" hidden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</row>
    <row r="67" spans="1:44" ht="13.2" hidden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8" spans="1:44" ht="13.2" hidden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</row>
    <row r="69" spans="1:44" ht="13.2" hidden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3.2" hidden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</row>
    <row r="71" spans="1:44" ht="13.2" hidden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</row>
    <row r="72" spans="1:44" ht="13.2" hidden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</row>
    <row r="73" spans="1:44" ht="13.2" hidden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</row>
    <row r="74" spans="1:44" ht="13.2" hidden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</row>
    <row r="75" spans="1:44" ht="13.2" hidden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</row>
    <row r="76" spans="1:44" ht="13.2" hidden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</row>
    <row r="77" spans="1:44" ht="13.2" hidden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</row>
    <row r="78" spans="1:44" ht="13.2" hidden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</row>
    <row r="79" spans="1:44" ht="13.2" hidden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</row>
    <row r="80" spans="1:44" ht="13.2" hidden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</row>
    <row r="81" spans="1:44" ht="13.2" hidden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</row>
    <row r="82" spans="1:44" ht="13.2" hidden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</row>
  </sheetData>
  <sheetProtection selectLockedCells="1" selectUnlockedCells="1"/>
  <hyperlinks>
    <hyperlink ref="N34" r:id="rId1" tooltip="Klik hier voor meer tips." xr:uid="{B5924F73-CDD7-45C0-BE37-33BA599C9E98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3"/>
  <sheetViews>
    <sheetView workbookViewId="0"/>
  </sheetViews>
  <sheetFormatPr defaultColWidth="11.19921875" defaultRowHeight="15.6" x14ac:dyDescent="0.3"/>
  <cols>
    <col min="1" max="1" width="2.796875" customWidth="1"/>
    <col min="2" max="2" width="12.19921875" bestFit="1" customWidth="1"/>
    <col min="3" max="3" width="12.19921875" customWidth="1"/>
    <col min="4" max="4" width="2.796875" customWidth="1"/>
    <col min="5" max="5" width="22.69921875" bestFit="1" customWidth="1"/>
    <col min="6" max="6" width="4.296875" customWidth="1"/>
    <col min="7" max="7" width="29.19921875" bestFit="1" customWidth="1"/>
    <col min="8" max="8" width="4.796875" customWidth="1"/>
    <col min="9" max="9" width="29.19921875" bestFit="1" customWidth="1"/>
    <col min="10" max="10" width="4.796875" customWidth="1"/>
    <col min="11" max="11" width="33.19921875" bestFit="1" customWidth="1"/>
  </cols>
  <sheetData>
    <row r="2" spans="2:11" x14ac:dyDescent="0.3">
      <c r="B2" s="39" t="s">
        <v>4</v>
      </c>
      <c r="C2" s="39"/>
      <c r="E2" s="1" t="s">
        <v>5</v>
      </c>
      <c r="G2" s="1" t="s">
        <v>6</v>
      </c>
      <c r="I2" s="1" t="s">
        <v>7</v>
      </c>
      <c r="K2" s="1" t="s">
        <v>8</v>
      </c>
    </row>
    <row r="3" spans="2:11" x14ac:dyDescent="0.3">
      <c r="B3" s="3">
        <f>1/3</f>
        <v>0.33333333333333331</v>
      </c>
      <c r="C3" s="7" t="str">
        <f ca="1">_xlfn.FORMULATEXT(B3)</f>
        <v>=1/3</v>
      </c>
      <c r="E3" s="21">
        <f>1/3</f>
        <v>0.33333333333333331</v>
      </c>
      <c r="G3" s="4">
        <f>1/9</f>
        <v>0.1111111111111111</v>
      </c>
      <c r="I3" s="4">
        <f>1/9000</f>
        <v>1.1111111111111112E-4</v>
      </c>
      <c r="K3" s="4">
        <f>1/9000</f>
        <v>1.1111111111111112E-4</v>
      </c>
    </row>
    <row r="4" spans="2:11" x14ac:dyDescent="0.3">
      <c r="B4" s="3">
        <f>B3*3</f>
        <v>1</v>
      </c>
      <c r="C4" s="7" t="str">
        <f t="shared" ref="C4:C6" ca="1" si="0">_xlfn.FORMULATEXT(B4)</f>
        <v>=B3*3</v>
      </c>
      <c r="E4" s="21">
        <f>E3*3</f>
        <v>1</v>
      </c>
      <c r="G4" s="4">
        <f>G3+1</f>
        <v>1.1111111111111112</v>
      </c>
      <c r="I4" s="4">
        <f>I3+1</f>
        <v>1.0001111111111112</v>
      </c>
      <c r="K4" s="4">
        <f>K3+1000000</f>
        <v>1000000.0001111111</v>
      </c>
    </row>
    <row r="5" spans="2:11" x14ac:dyDescent="0.3">
      <c r="B5" s="3">
        <f>B4-1</f>
        <v>0</v>
      </c>
      <c r="C5" s="7" t="str">
        <f t="shared" ca="1" si="0"/>
        <v>=B4-1</v>
      </c>
      <c r="E5" s="21">
        <f>E4-1</f>
        <v>0</v>
      </c>
      <c r="G5" s="4">
        <f>G4-1</f>
        <v>0.11111111111111116</v>
      </c>
      <c r="I5" s="4">
        <f>I4-1</f>
        <v>1.1111111111117289E-4</v>
      </c>
      <c r="K5" s="4">
        <f>K4-1000000</f>
        <v>1.1111109051853418E-4</v>
      </c>
    </row>
    <row r="6" spans="2:11" x14ac:dyDescent="0.3">
      <c r="B6" t="b">
        <f>B5=0</f>
        <v>1</v>
      </c>
      <c r="C6" s="7" t="str">
        <f t="shared" ca="1" si="0"/>
        <v>=B5=0</v>
      </c>
      <c r="G6" s="3">
        <f>G3-G5</f>
        <v>0</v>
      </c>
      <c r="I6" s="3">
        <f>I3-I5</f>
        <v>-6.1772418777361615E-17</v>
      </c>
      <c r="K6" s="5">
        <f>K3-K5</f>
        <v>2.0592576932933551E-11</v>
      </c>
    </row>
    <row r="7" spans="2:11" x14ac:dyDescent="0.3">
      <c r="G7" t="b">
        <f>G6=0</f>
        <v>1</v>
      </c>
      <c r="I7" t="b">
        <f>I6=0</f>
        <v>0</v>
      </c>
      <c r="K7" t="b">
        <f>K6=0</f>
        <v>0</v>
      </c>
    </row>
    <row r="11" spans="2:11" x14ac:dyDescent="0.3">
      <c r="B11">
        <v>1</v>
      </c>
      <c r="C11" t="e">
        <f ca="1">_xlfn.FORMULATEXT(B11)</f>
        <v>#N/A</v>
      </c>
    </row>
    <row r="12" spans="2:11" x14ac:dyDescent="0.3">
      <c r="B12">
        <v>2</v>
      </c>
      <c r="C12" t="str">
        <f ca="1">IFERROR(_xlfn.FORMULATEXT(B12),"Geen formule")</f>
        <v>Geen formule</v>
      </c>
    </row>
    <row r="13" spans="2:11" x14ac:dyDescent="0.3">
      <c r="B13">
        <f>1/7</f>
        <v>0.14285714285714285</v>
      </c>
      <c r="C13" t="str">
        <f t="shared" ref="C13" ca="1" si="1">IFERROR(_xlfn.FORMULATEXT(B13),"Geen formule")</f>
        <v>=1/7</v>
      </c>
    </row>
  </sheetData>
  <mergeCells count="1">
    <mergeCell ref="B2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3"/>
  <sheetViews>
    <sheetView workbookViewId="0"/>
  </sheetViews>
  <sheetFormatPr defaultColWidth="11.19921875" defaultRowHeight="15.6" x14ac:dyDescent="0.3"/>
  <cols>
    <col min="1" max="1" width="2.796875" customWidth="1"/>
    <col min="2" max="2" width="9.8984375" bestFit="1" customWidth="1"/>
    <col min="4" max="4" width="4" customWidth="1"/>
    <col min="6" max="6" width="12.796875" bestFit="1" customWidth="1"/>
    <col min="7" max="7" width="12.796875" customWidth="1"/>
    <col min="8" max="8" width="3.796875" customWidth="1"/>
    <col min="10" max="10" width="4.296875" customWidth="1"/>
    <col min="11" max="12" width="23" bestFit="1" customWidth="1"/>
    <col min="13" max="13" width="22.69921875" bestFit="1" customWidth="1"/>
    <col min="14" max="14" width="22.69921875" customWidth="1"/>
    <col min="15" max="15" width="4" customWidth="1"/>
    <col min="16" max="16" width="10.19921875" bestFit="1" customWidth="1"/>
    <col min="17" max="17" width="12.796875" bestFit="1" customWidth="1"/>
  </cols>
  <sheetData>
    <row r="2" spans="2:17" x14ac:dyDescent="0.3">
      <c r="B2" s="39" t="s">
        <v>0</v>
      </c>
      <c r="C2" s="39"/>
      <c r="E2" s="39" t="s">
        <v>1</v>
      </c>
      <c r="F2" s="39"/>
      <c r="G2" s="39"/>
      <c r="I2" s="1" t="s">
        <v>2</v>
      </c>
      <c r="K2" s="39" t="s">
        <v>3</v>
      </c>
      <c r="L2" s="39"/>
      <c r="M2" s="39"/>
      <c r="N2" s="39"/>
      <c r="P2" s="39" t="s">
        <v>9</v>
      </c>
      <c r="Q2" s="39"/>
    </row>
    <row r="3" spans="2:17" x14ac:dyDescent="0.3">
      <c r="B3">
        <v>-1.23</v>
      </c>
      <c r="E3">
        <v>28.552</v>
      </c>
      <c r="F3">
        <f>E3-E4</f>
        <v>1.1529999999999987</v>
      </c>
      <c r="G3" s="19" t="str">
        <f t="shared" ref="G3:G5" ca="1" si="0">_xlfn.FORMULATEXT(F3)</f>
        <v>=E3-E4</v>
      </c>
      <c r="I3" s="6">
        <v>7745.1131956099998</v>
      </c>
      <c r="K3" s="2">
        <v>7.11</v>
      </c>
      <c r="L3" s="2">
        <v>7.1</v>
      </c>
      <c r="M3" s="2">
        <f>K3-L3</f>
        <v>1.0000000000000675E-2</v>
      </c>
      <c r="N3" s="19" t="str">
        <f t="shared" ref="N3:N5" ca="1" si="1">_xlfn.FORMULATEXT(M3)</f>
        <v>=K3-L3</v>
      </c>
      <c r="P3">
        <v>2802.3364999999999</v>
      </c>
    </row>
    <row r="4" spans="2:17" x14ac:dyDescent="0.3">
      <c r="B4">
        <v>1.1200000000000001</v>
      </c>
      <c r="E4">
        <v>27.399000000000001</v>
      </c>
      <c r="F4">
        <f>E4-E5</f>
        <v>1.1530000000000022</v>
      </c>
      <c r="G4" s="19" t="str">
        <f t="shared" ca="1" si="0"/>
        <v>=E4-E5</v>
      </c>
      <c r="K4" s="2">
        <f>K3</f>
        <v>7.11</v>
      </c>
      <c r="L4" s="2">
        <v>7.01</v>
      </c>
      <c r="M4" s="2">
        <f>K4-L4</f>
        <v>0.10000000000000053</v>
      </c>
      <c r="N4" s="19" t="str">
        <f t="shared" ca="1" si="1"/>
        <v>=K4-L4</v>
      </c>
      <c r="P4">
        <v>1829.9295</v>
      </c>
    </row>
    <row r="5" spans="2:17" x14ac:dyDescent="0.3">
      <c r="B5" s="3">
        <f>B3+B4</f>
        <v>-0.10999999999999988</v>
      </c>
      <c r="C5" s="19" t="str">
        <f t="shared" ref="C5:C7" ca="1" si="2">_xlfn.FORMULATEXT(B5)</f>
        <v>=B3+B4</v>
      </c>
      <c r="E5">
        <v>26.245999999999999</v>
      </c>
      <c r="F5">
        <f>F3-F4</f>
        <v>-3.5527136788005009E-15</v>
      </c>
      <c r="G5" s="19" t="str">
        <f t="shared" ca="1" si="0"/>
        <v>=F3-F4</v>
      </c>
      <c r="K5" s="2">
        <v>43.1</v>
      </c>
      <c r="L5" s="2">
        <v>43.2</v>
      </c>
      <c r="M5" s="2">
        <f>K5-L5</f>
        <v>-0.10000000000000142</v>
      </c>
      <c r="N5" s="19" t="str">
        <f t="shared" ca="1" si="1"/>
        <v>=K5-L5</v>
      </c>
      <c r="P5">
        <v>972.40700000000004</v>
      </c>
    </row>
    <row r="6" spans="2:17" x14ac:dyDescent="0.3">
      <c r="B6">
        <v>0.11</v>
      </c>
      <c r="C6" s="19"/>
      <c r="P6" s="3">
        <f>P3-P4-P5</f>
        <v>0</v>
      </c>
      <c r="Q6">
        <f>P3-P4-P5+0</f>
        <v>-1.1368683772161603E-13</v>
      </c>
    </row>
    <row r="7" spans="2:17" x14ac:dyDescent="0.3">
      <c r="B7">
        <f>B5+B6</f>
        <v>1.2490009027033011E-16</v>
      </c>
      <c r="C7" s="19" t="str">
        <f t="shared" ca="1" si="2"/>
        <v>=B5+B6</v>
      </c>
    </row>
    <row r="13" spans="2:17" x14ac:dyDescent="0.3">
      <c r="K13" s="2"/>
    </row>
  </sheetData>
  <mergeCells count="4">
    <mergeCell ref="B2:C2"/>
    <mergeCell ref="E2:G2"/>
    <mergeCell ref="K2:N2"/>
    <mergeCell ref="P2:Q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72"/>
  <sheetViews>
    <sheetView workbookViewId="0"/>
  </sheetViews>
  <sheetFormatPr defaultColWidth="11.19921875" defaultRowHeight="15.6" x14ac:dyDescent="0.3"/>
  <cols>
    <col min="1" max="1" width="2.796875" customWidth="1"/>
    <col min="2" max="2" width="28" bestFit="1" customWidth="1"/>
    <col min="3" max="4" width="27.5" bestFit="1" customWidth="1"/>
    <col min="5" max="5" width="19" bestFit="1" customWidth="1"/>
    <col min="6" max="6" width="15.19921875" bestFit="1" customWidth="1"/>
  </cols>
  <sheetData>
    <row r="2" spans="2:5" x14ac:dyDescent="0.3">
      <c r="B2" s="1" t="s">
        <v>7</v>
      </c>
    </row>
    <row r="3" spans="2:5" x14ac:dyDescent="0.3">
      <c r="B3" s="4">
        <f>1/9000</f>
        <v>1.1111111111111112E-4</v>
      </c>
      <c r="C3" s="4">
        <f>ROUND(B3,5)</f>
        <v>1.1E-4</v>
      </c>
    </row>
    <row r="4" spans="2:5" x14ac:dyDescent="0.3">
      <c r="B4" s="4">
        <f>B3+1</f>
        <v>1.0001111111111112</v>
      </c>
      <c r="C4" s="4">
        <f t="shared" ref="C4:C5" si="0">ROUND(B4,5)</f>
        <v>1.0001100000000001</v>
      </c>
    </row>
    <row r="5" spans="2:5" x14ac:dyDescent="0.3">
      <c r="B5" s="4">
        <f>B4-1</f>
        <v>1.1111111111117289E-4</v>
      </c>
      <c r="C5" s="4">
        <f t="shared" si="0"/>
        <v>1.1E-4</v>
      </c>
    </row>
    <row r="6" spans="2:5" x14ac:dyDescent="0.3">
      <c r="B6" s="4">
        <f>B3-B5</f>
        <v>-6.1772418777361615E-17</v>
      </c>
      <c r="C6" s="4">
        <f>C3-C5</f>
        <v>0</v>
      </c>
      <c r="D6" s="4">
        <f>ROUND(B3-B5,5)</f>
        <v>0</v>
      </c>
    </row>
    <row r="7" spans="2:5" x14ac:dyDescent="0.3">
      <c r="B7" t="b">
        <f>B6=0</f>
        <v>0</v>
      </c>
      <c r="C7" t="b">
        <f>C6=0</f>
        <v>1</v>
      </c>
      <c r="D7" t="b">
        <f>D6=0</f>
        <v>1</v>
      </c>
    </row>
    <row r="9" spans="2:5" x14ac:dyDescent="0.3">
      <c r="B9" s="40">
        <v>0.123456789012345</v>
      </c>
      <c r="C9" s="40"/>
      <c r="D9" s="40"/>
      <c r="E9" s="40"/>
    </row>
    <row r="10" spans="2:5" x14ac:dyDescent="0.3">
      <c r="B10" s="12" t="s">
        <v>26</v>
      </c>
      <c r="C10" s="12" t="s">
        <v>19</v>
      </c>
      <c r="D10" s="12" t="s">
        <v>20</v>
      </c>
      <c r="E10" s="12" t="s">
        <v>21</v>
      </c>
    </row>
    <row r="11" spans="2:5" x14ac:dyDescent="0.3">
      <c r="B11">
        <v>1</v>
      </c>
      <c r="C11" s="9">
        <f t="shared" ref="C11:C20" si="1">ROUND($B$9,B11)</f>
        <v>0.1</v>
      </c>
      <c r="D11" s="9">
        <f t="shared" ref="D11:D20" si="2">ROUNDDOWN($B$9,B11)</f>
        <v>0.1</v>
      </c>
      <c r="E11" s="9">
        <f t="shared" ref="E11:E20" si="3">ROUNDUP($B$9,B11)</f>
        <v>0.2</v>
      </c>
    </row>
    <row r="12" spans="2:5" x14ac:dyDescent="0.3">
      <c r="B12">
        <v>2</v>
      </c>
      <c r="C12" s="9">
        <f t="shared" si="1"/>
        <v>0.12</v>
      </c>
      <c r="D12" s="9">
        <f t="shared" si="2"/>
        <v>0.12</v>
      </c>
      <c r="E12" s="9">
        <f t="shared" si="3"/>
        <v>0.13</v>
      </c>
    </row>
    <row r="13" spans="2:5" x14ac:dyDescent="0.3">
      <c r="B13">
        <v>3</v>
      </c>
      <c r="C13" s="9">
        <f t="shared" si="1"/>
        <v>0.123</v>
      </c>
      <c r="D13" s="9">
        <f t="shared" si="2"/>
        <v>0.123</v>
      </c>
      <c r="E13" s="9">
        <f t="shared" si="3"/>
        <v>0.124</v>
      </c>
    </row>
    <row r="14" spans="2:5" x14ac:dyDescent="0.3">
      <c r="B14">
        <v>4</v>
      </c>
      <c r="C14" s="9">
        <f t="shared" si="1"/>
        <v>0.1235</v>
      </c>
      <c r="D14" s="9">
        <f t="shared" si="2"/>
        <v>0.1234</v>
      </c>
      <c r="E14" s="9">
        <f t="shared" si="3"/>
        <v>0.1235</v>
      </c>
    </row>
    <row r="15" spans="2:5" x14ac:dyDescent="0.3">
      <c r="B15">
        <v>5</v>
      </c>
      <c r="C15" s="9">
        <f t="shared" si="1"/>
        <v>0.12346</v>
      </c>
      <c r="D15" s="9">
        <f t="shared" si="2"/>
        <v>0.12345</v>
      </c>
      <c r="E15" s="9">
        <f t="shared" si="3"/>
        <v>0.12346</v>
      </c>
    </row>
    <row r="16" spans="2:5" x14ac:dyDescent="0.3">
      <c r="B16">
        <v>6</v>
      </c>
      <c r="C16" s="9">
        <f t="shared" si="1"/>
        <v>0.123457</v>
      </c>
      <c r="D16" s="9">
        <f t="shared" si="2"/>
        <v>0.123456</v>
      </c>
      <c r="E16" s="9">
        <f t="shared" si="3"/>
        <v>0.123457</v>
      </c>
    </row>
    <row r="17" spans="2:6" x14ac:dyDescent="0.3">
      <c r="B17">
        <v>7</v>
      </c>
      <c r="C17" s="9">
        <f t="shared" si="1"/>
        <v>0.12345680000000001</v>
      </c>
      <c r="D17" s="9">
        <f t="shared" si="2"/>
        <v>0.1234567</v>
      </c>
      <c r="E17" s="9">
        <f t="shared" si="3"/>
        <v>0.12345680000000001</v>
      </c>
    </row>
    <row r="18" spans="2:6" x14ac:dyDescent="0.3">
      <c r="B18">
        <v>8</v>
      </c>
      <c r="C18" s="9">
        <f t="shared" si="1"/>
        <v>0.12345679</v>
      </c>
      <c r="D18" s="9">
        <f t="shared" si="2"/>
        <v>0.12345678</v>
      </c>
      <c r="E18" s="9">
        <f t="shared" si="3"/>
        <v>0.12345679</v>
      </c>
    </row>
    <row r="19" spans="2:6" x14ac:dyDescent="0.3">
      <c r="B19">
        <v>9</v>
      </c>
      <c r="C19" s="9">
        <f t="shared" si="1"/>
        <v>0.123456789</v>
      </c>
      <c r="D19" s="9">
        <f t="shared" si="2"/>
        <v>0.123456789</v>
      </c>
      <c r="E19" s="9">
        <f t="shared" si="3"/>
        <v>0.12345679</v>
      </c>
    </row>
    <row r="20" spans="2:6" x14ac:dyDescent="0.3">
      <c r="B20">
        <v>10</v>
      </c>
      <c r="C20" s="9">
        <f t="shared" si="1"/>
        <v>0.123456789</v>
      </c>
      <c r="D20" s="9">
        <f t="shared" si="2"/>
        <v>0.123456789</v>
      </c>
      <c r="E20" s="9">
        <f t="shared" si="3"/>
        <v>0.12345678909999999</v>
      </c>
    </row>
    <row r="22" spans="2:6" x14ac:dyDescent="0.3">
      <c r="B22" s="11" t="s">
        <v>19</v>
      </c>
      <c r="C22" s="11">
        <v>123.4567</v>
      </c>
      <c r="D22" s="11">
        <v>-123.4567</v>
      </c>
      <c r="E22" s="11">
        <v>987.65430000000003</v>
      </c>
      <c r="F22" s="11">
        <v>-987.65430000000003</v>
      </c>
    </row>
    <row r="23" spans="2:6" x14ac:dyDescent="0.3">
      <c r="B23">
        <v>5</v>
      </c>
      <c r="C23" s="18">
        <f>ROUND($C$22,B23)</f>
        <v>123.4567</v>
      </c>
      <c r="D23" s="18">
        <f t="shared" ref="D23:D33" si="4">ROUND($D$22,B23)</f>
        <v>-123.4567</v>
      </c>
      <c r="E23" s="18">
        <f t="shared" ref="E23:E33" si="5">ROUND($E$22,B23)</f>
        <v>987.65430000000003</v>
      </c>
      <c r="F23" s="18">
        <f>ROUND($F$22,B23)</f>
        <v>-987.65430000000003</v>
      </c>
    </row>
    <row r="24" spans="2:6" x14ac:dyDescent="0.3">
      <c r="B24">
        <v>4</v>
      </c>
      <c r="C24" s="18">
        <f t="shared" ref="C24:C33" si="6">ROUND($C$22,B24)</f>
        <v>123.4567</v>
      </c>
      <c r="D24" s="18">
        <f t="shared" si="4"/>
        <v>-123.4567</v>
      </c>
      <c r="E24" s="18">
        <f t="shared" si="5"/>
        <v>987.65430000000003</v>
      </c>
      <c r="F24" s="18">
        <f t="shared" ref="F24:F33" si="7">ROUND($F$22,B24)</f>
        <v>-987.65430000000003</v>
      </c>
    </row>
    <row r="25" spans="2:6" x14ac:dyDescent="0.3">
      <c r="B25">
        <v>3</v>
      </c>
      <c r="C25" s="18">
        <f t="shared" si="6"/>
        <v>123.45699999999999</v>
      </c>
      <c r="D25" s="18">
        <f t="shared" si="4"/>
        <v>-123.45699999999999</v>
      </c>
      <c r="E25" s="18">
        <f t="shared" si="5"/>
        <v>987.654</v>
      </c>
      <c r="F25" s="18">
        <f t="shared" si="7"/>
        <v>-987.654</v>
      </c>
    </row>
    <row r="26" spans="2:6" x14ac:dyDescent="0.3">
      <c r="B26">
        <v>2</v>
      </c>
      <c r="C26" s="18">
        <f t="shared" si="6"/>
        <v>123.46</v>
      </c>
      <c r="D26" s="18">
        <f t="shared" si="4"/>
        <v>-123.46</v>
      </c>
      <c r="E26" s="18">
        <f t="shared" si="5"/>
        <v>987.65</v>
      </c>
      <c r="F26" s="18">
        <f t="shared" si="7"/>
        <v>-987.65</v>
      </c>
    </row>
    <row r="27" spans="2:6" x14ac:dyDescent="0.3">
      <c r="B27">
        <v>1</v>
      </c>
      <c r="C27" s="18">
        <f t="shared" si="6"/>
        <v>123.5</v>
      </c>
      <c r="D27" s="18">
        <f t="shared" si="4"/>
        <v>-123.5</v>
      </c>
      <c r="E27" s="18">
        <f t="shared" si="5"/>
        <v>987.7</v>
      </c>
      <c r="F27" s="18">
        <f t="shared" si="7"/>
        <v>-987.7</v>
      </c>
    </row>
    <row r="28" spans="2:6" x14ac:dyDescent="0.3">
      <c r="B28">
        <v>0</v>
      </c>
      <c r="C28" s="18">
        <f t="shared" si="6"/>
        <v>123</v>
      </c>
      <c r="D28" s="18">
        <f t="shared" si="4"/>
        <v>-123</v>
      </c>
      <c r="E28" s="18">
        <f t="shared" si="5"/>
        <v>988</v>
      </c>
      <c r="F28" s="18">
        <f t="shared" si="7"/>
        <v>-988</v>
      </c>
    </row>
    <row r="29" spans="2:6" x14ac:dyDescent="0.3">
      <c r="B29">
        <v>-1</v>
      </c>
      <c r="C29" s="18">
        <f t="shared" si="6"/>
        <v>120</v>
      </c>
      <c r="D29" s="18">
        <f t="shared" si="4"/>
        <v>-120</v>
      </c>
      <c r="E29" s="18">
        <f t="shared" si="5"/>
        <v>990</v>
      </c>
      <c r="F29" s="18">
        <f t="shared" si="7"/>
        <v>-990</v>
      </c>
    </row>
    <row r="30" spans="2:6" x14ac:dyDescent="0.3">
      <c r="B30">
        <v>-2</v>
      </c>
      <c r="C30" s="18">
        <f t="shared" si="6"/>
        <v>100</v>
      </c>
      <c r="D30" s="18">
        <f t="shared" si="4"/>
        <v>-100</v>
      </c>
      <c r="E30" s="18">
        <f t="shared" si="5"/>
        <v>1000</v>
      </c>
      <c r="F30" s="18">
        <f t="shared" si="7"/>
        <v>-1000</v>
      </c>
    </row>
    <row r="31" spans="2:6" x14ac:dyDescent="0.3">
      <c r="B31">
        <v>-3</v>
      </c>
      <c r="C31" s="18">
        <f t="shared" si="6"/>
        <v>0</v>
      </c>
      <c r="D31" s="18">
        <f t="shared" si="4"/>
        <v>0</v>
      </c>
      <c r="E31" s="18">
        <f t="shared" si="5"/>
        <v>1000</v>
      </c>
      <c r="F31" s="18">
        <f t="shared" si="7"/>
        <v>-1000</v>
      </c>
    </row>
    <row r="32" spans="2:6" x14ac:dyDescent="0.3">
      <c r="B32">
        <v>-4</v>
      </c>
      <c r="C32" s="18">
        <f t="shared" si="6"/>
        <v>0</v>
      </c>
      <c r="D32" s="18">
        <f t="shared" si="4"/>
        <v>0</v>
      </c>
      <c r="E32" s="18">
        <f t="shared" si="5"/>
        <v>0</v>
      </c>
      <c r="F32" s="18">
        <f t="shared" si="7"/>
        <v>0</v>
      </c>
    </row>
    <row r="33" spans="2:6" x14ac:dyDescent="0.3">
      <c r="B33">
        <v>-5</v>
      </c>
      <c r="C33" s="18">
        <f t="shared" si="6"/>
        <v>0</v>
      </c>
      <c r="D33" s="18">
        <f t="shared" si="4"/>
        <v>0</v>
      </c>
      <c r="E33" s="18">
        <f t="shared" si="5"/>
        <v>0</v>
      </c>
      <c r="F33" s="18">
        <f t="shared" si="7"/>
        <v>0</v>
      </c>
    </row>
    <row r="35" spans="2:6" x14ac:dyDescent="0.3">
      <c r="B35" s="11" t="s">
        <v>20</v>
      </c>
      <c r="C35" s="11">
        <v>123.4567</v>
      </c>
      <c r="D35" s="11">
        <v>-123.4567</v>
      </c>
      <c r="E35" s="11">
        <v>987.65430000000003</v>
      </c>
      <c r="F35" s="11">
        <v>-987.65430000000003</v>
      </c>
    </row>
    <row r="36" spans="2:6" x14ac:dyDescent="0.3">
      <c r="B36">
        <v>5</v>
      </c>
      <c r="C36" s="18">
        <f t="shared" ref="C36:C46" si="8">ROUNDDOWN($C$22,B36)</f>
        <v>123.4567</v>
      </c>
      <c r="D36" s="18">
        <f t="shared" ref="D36:D46" si="9">ROUNDDOWN($D$22,B36)</f>
        <v>-123.4567</v>
      </c>
      <c r="E36" s="18">
        <f t="shared" ref="E36:E46" si="10">ROUNDDOWN($E$22,B36)</f>
        <v>987.65430000000003</v>
      </c>
      <c r="F36" s="18">
        <f t="shared" ref="F36:F46" si="11">ROUNDDOWN($F$22,B36)</f>
        <v>-987.65430000000003</v>
      </c>
    </row>
    <row r="37" spans="2:6" x14ac:dyDescent="0.3">
      <c r="B37">
        <v>4</v>
      </c>
      <c r="C37" s="18">
        <f t="shared" si="8"/>
        <v>123.4567</v>
      </c>
      <c r="D37" s="18">
        <f t="shared" si="9"/>
        <v>-123.4567</v>
      </c>
      <c r="E37" s="18">
        <f t="shared" si="10"/>
        <v>987.65430000000003</v>
      </c>
      <c r="F37" s="18">
        <f t="shared" si="11"/>
        <v>-987.65430000000003</v>
      </c>
    </row>
    <row r="38" spans="2:6" x14ac:dyDescent="0.3">
      <c r="B38">
        <v>3</v>
      </c>
      <c r="C38" s="18">
        <f t="shared" si="8"/>
        <v>123.456</v>
      </c>
      <c r="D38" s="18">
        <f t="shared" si="9"/>
        <v>-123.456</v>
      </c>
      <c r="E38" s="18">
        <f t="shared" si="10"/>
        <v>987.654</v>
      </c>
      <c r="F38" s="18">
        <f t="shared" si="11"/>
        <v>-987.654</v>
      </c>
    </row>
    <row r="39" spans="2:6" x14ac:dyDescent="0.3">
      <c r="B39">
        <v>2</v>
      </c>
      <c r="C39" s="18">
        <f t="shared" si="8"/>
        <v>123.45</v>
      </c>
      <c r="D39" s="18">
        <f t="shared" si="9"/>
        <v>-123.45</v>
      </c>
      <c r="E39" s="18">
        <f t="shared" si="10"/>
        <v>987.65</v>
      </c>
      <c r="F39" s="18">
        <f t="shared" si="11"/>
        <v>-987.65</v>
      </c>
    </row>
    <row r="40" spans="2:6" x14ac:dyDescent="0.3">
      <c r="B40">
        <v>1</v>
      </c>
      <c r="C40" s="18">
        <f t="shared" si="8"/>
        <v>123.4</v>
      </c>
      <c r="D40" s="18">
        <f t="shared" si="9"/>
        <v>-123.4</v>
      </c>
      <c r="E40" s="18">
        <f t="shared" si="10"/>
        <v>987.6</v>
      </c>
      <c r="F40" s="18">
        <f t="shared" si="11"/>
        <v>-987.6</v>
      </c>
    </row>
    <row r="41" spans="2:6" x14ac:dyDescent="0.3">
      <c r="B41">
        <v>0</v>
      </c>
      <c r="C41" s="18">
        <f t="shared" si="8"/>
        <v>123</v>
      </c>
      <c r="D41" s="18">
        <f t="shared" si="9"/>
        <v>-123</v>
      </c>
      <c r="E41" s="18">
        <f t="shared" si="10"/>
        <v>987</v>
      </c>
      <c r="F41" s="18">
        <f t="shared" si="11"/>
        <v>-987</v>
      </c>
    </row>
    <row r="42" spans="2:6" x14ac:dyDescent="0.3">
      <c r="B42">
        <v>-1</v>
      </c>
      <c r="C42" s="18">
        <f t="shared" si="8"/>
        <v>120</v>
      </c>
      <c r="D42" s="18">
        <f t="shared" si="9"/>
        <v>-120</v>
      </c>
      <c r="E42" s="18">
        <f t="shared" si="10"/>
        <v>980</v>
      </c>
      <c r="F42" s="18">
        <f t="shared" si="11"/>
        <v>-980</v>
      </c>
    </row>
    <row r="43" spans="2:6" x14ac:dyDescent="0.3">
      <c r="B43">
        <v>-2</v>
      </c>
      <c r="C43" s="18">
        <f t="shared" si="8"/>
        <v>100</v>
      </c>
      <c r="D43" s="18">
        <f t="shared" si="9"/>
        <v>-100</v>
      </c>
      <c r="E43" s="18">
        <f t="shared" si="10"/>
        <v>900</v>
      </c>
      <c r="F43" s="18">
        <f t="shared" si="11"/>
        <v>-900</v>
      </c>
    </row>
    <row r="44" spans="2:6" x14ac:dyDescent="0.3">
      <c r="B44">
        <v>-3</v>
      </c>
      <c r="C44" s="18">
        <f t="shared" si="8"/>
        <v>0</v>
      </c>
      <c r="D44" s="18">
        <f t="shared" si="9"/>
        <v>0</v>
      </c>
      <c r="E44" s="18">
        <f t="shared" si="10"/>
        <v>0</v>
      </c>
      <c r="F44" s="18">
        <f t="shared" si="11"/>
        <v>0</v>
      </c>
    </row>
    <row r="45" spans="2:6" x14ac:dyDescent="0.3">
      <c r="B45">
        <v>-4</v>
      </c>
      <c r="C45" s="18">
        <f t="shared" si="8"/>
        <v>0</v>
      </c>
      <c r="D45" s="18">
        <f t="shared" si="9"/>
        <v>0</v>
      </c>
      <c r="E45" s="18">
        <f t="shared" si="10"/>
        <v>0</v>
      </c>
      <c r="F45" s="18">
        <f t="shared" si="11"/>
        <v>0</v>
      </c>
    </row>
    <row r="46" spans="2:6" x14ac:dyDescent="0.3">
      <c r="B46">
        <v>-5</v>
      </c>
      <c r="C46" s="18">
        <f t="shared" si="8"/>
        <v>0</v>
      </c>
      <c r="D46" s="18">
        <f t="shared" si="9"/>
        <v>0</v>
      </c>
      <c r="E46" s="18">
        <f t="shared" si="10"/>
        <v>0</v>
      </c>
      <c r="F46" s="18">
        <f t="shared" si="11"/>
        <v>0</v>
      </c>
    </row>
    <row r="48" spans="2:6" x14ac:dyDescent="0.3">
      <c r="B48" s="15" t="s">
        <v>21</v>
      </c>
      <c r="C48" s="15">
        <v>123.4567</v>
      </c>
      <c r="D48" s="15">
        <v>-123.4567</v>
      </c>
      <c r="E48" s="15">
        <v>987.65430000000003</v>
      </c>
      <c r="F48" s="15">
        <v>-987.65430000000003</v>
      </c>
    </row>
    <row r="49" spans="2:6" x14ac:dyDescent="0.3">
      <c r="B49" s="17">
        <v>5</v>
      </c>
      <c r="C49" s="16">
        <f t="shared" ref="C49:C59" si="12">ROUNDUP($C$22,B49)</f>
        <v>123.4567</v>
      </c>
      <c r="D49" s="16">
        <f t="shared" ref="D49:D59" si="13">ROUNDUP($D$22,B49)</f>
        <v>-123.4567</v>
      </c>
      <c r="E49" s="16">
        <f t="shared" ref="E49:E59" si="14">ROUNDUP($E$22,B49)</f>
        <v>987.65430000000003</v>
      </c>
      <c r="F49" s="16">
        <f t="shared" ref="F49:F59" si="15">ROUNDUP($F$22,B49)</f>
        <v>-987.65430000000003</v>
      </c>
    </row>
    <row r="50" spans="2:6" x14ac:dyDescent="0.3">
      <c r="B50" s="17">
        <v>4</v>
      </c>
      <c r="C50" s="16">
        <f t="shared" si="12"/>
        <v>123.4567</v>
      </c>
      <c r="D50" s="16">
        <f t="shared" si="13"/>
        <v>-123.4567</v>
      </c>
      <c r="E50" s="16">
        <f t="shared" si="14"/>
        <v>987.65430000000003</v>
      </c>
      <c r="F50" s="16">
        <f t="shared" si="15"/>
        <v>-987.65430000000003</v>
      </c>
    </row>
    <row r="51" spans="2:6" x14ac:dyDescent="0.3">
      <c r="B51" s="17">
        <v>3</v>
      </c>
      <c r="C51" s="16">
        <f t="shared" si="12"/>
        <v>123.45700000000001</v>
      </c>
      <c r="D51" s="16">
        <f t="shared" si="13"/>
        <v>-123.45700000000001</v>
      </c>
      <c r="E51" s="16">
        <f t="shared" si="14"/>
        <v>987.65499999999997</v>
      </c>
      <c r="F51" s="16">
        <f t="shared" si="15"/>
        <v>-987.65499999999997</v>
      </c>
    </row>
    <row r="52" spans="2:6" x14ac:dyDescent="0.3">
      <c r="B52" s="17">
        <v>2</v>
      </c>
      <c r="C52" s="16">
        <f t="shared" si="12"/>
        <v>123.46000000000001</v>
      </c>
      <c r="D52" s="16">
        <f t="shared" si="13"/>
        <v>-123.46000000000001</v>
      </c>
      <c r="E52" s="16">
        <f t="shared" si="14"/>
        <v>987.66</v>
      </c>
      <c r="F52" s="16">
        <f t="shared" si="15"/>
        <v>-987.66</v>
      </c>
    </row>
    <row r="53" spans="2:6" x14ac:dyDescent="0.3">
      <c r="B53" s="17">
        <v>1</v>
      </c>
      <c r="C53" s="16">
        <f t="shared" si="12"/>
        <v>123.5</v>
      </c>
      <c r="D53" s="16">
        <f t="shared" si="13"/>
        <v>-123.5</v>
      </c>
      <c r="E53" s="16">
        <f t="shared" si="14"/>
        <v>987.7</v>
      </c>
      <c r="F53" s="16">
        <f t="shared" si="15"/>
        <v>-987.7</v>
      </c>
    </row>
    <row r="54" spans="2:6" x14ac:dyDescent="0.3">
      <c r="B54" s="17">
        <v>0</v>
      </c>
      <c r="C54" s="16">
        <f t="shared" si="12"/>
        <v>124</v>
      </c>
      <c r="D54" s="16">
        <f t="shared" si="13"/>
        <v>-124</v>
      </c>
      <c r="E54" s="16">
        <f t="shared" si="14"/>
        <v>988</v>
      </c>
      <c r="F54" s="16">
        <f t="shared" si="15"/>
        <v>-988</v>
      </c>
    </row>
    <row r="55" spans="2:6" x14ac:dyDescent="0.3">
      <c r="B55" s="17">
        <v>-1</v>
      </c>
      <c r="C55" s="16">
        <f t="shared" si="12"/>
        <v>130</v>
      </c>
      <c r="D55" s="16">
        <f t="shared" si="13"/>
        <v>-130</v>
      </c>
      <c r="E55" s="16">
        <f t="shared" si="14"/>
        <v>990</v>
      </c>
      <c r="F55" s="16">
        <f t="shared" si="15"/>
        <v>-990</v>
      </c>
    </row>
    <row r="56" spans="2:6" x14ac:dyDescent="0.3">
      <c r="B56" s="17">
        <v>-2</v>
      </c>
      <c r="C56" s="16">
        <f t="shared" si="12"/>
        <v>200</v>
      </c>
      <c r="D56" s="16">
        <f t="shared" si="13"/>
        <v>-200</v>
      </c>
      <c r="E56" s="16">
        <f t="shared" si="14"/>
        <v>1000</v>
      </c>
      <c r="F56" s="16">
        <f t="shared" si="15"/>
        <v>-1000</v>
      </c>
    </row>
    <row r="57" spans="2:6" x14ac:dyDescent="0.3">
      <c r="B57" s="17">
        <v>-3</v>
      </c>
      <c r="C57" s="16">
        <f t="shared" si="12"/>
        <v>1000</v>
      </c>
      <c r="D57" s="16">
        <f t="shared" si="13"/>
        <v>-1000</v>
      </c>
      <c r="E57" s="16">
        <f t="shared" si="14"/>
        <v>1000</v>
      </c>
      <c r="F57" s="16">
        <f t="shared" si="15"/>
        <v>-1000</v>
      </c>
    </row>
    <row r="58" spans="2:6" x14ac:dyDescent="0.3">
      <c r="B58" s="17">
        <v>-4</v>
      </c>
      <c r="C58" s="16">
        <f t="shared" si="12"/>
        <v>10000</v>
      </c>
      <c r="D58" s="16">
        <f t="shared" si="13"/>
        <v>-10000</v>
      </c>
      <c r="E58" s="16">
        <f t="shared" si="14"/>
        <v>10000</v>
      </c>
      <c r="F58" s="16">
        <f t="shared" si="15"/>
        <v>-10000</v>
      </c>
    </row>
    <row r="59" spans="2:6" x14ac:dyDescent="0.3">
      <c r="B59" s="17">
        <v>-5</v>
      </c>
      <c r="C59" s="16">
        <f t="shared" si="12"/>
        <v>100000</v>
      </c>
      <c r="D59" s="16">
        <f t="shared" si="13"/>
        <v>-100000</v>
      </c>
      <c r="E59" s="16">
        <f t="shared" si="14"/>
        <v>100000</v>
      </c>
      <c r="F59" s="16">
        <f t="shared" si="15"/>
        <v>-100000</v>
      </c>
    </row>
    <row r="61" spans="2:6" x14ac:dyDescent="0.3">
      <c r="B61" s="11" t="s">
        <v>22</v>
      </c>
      <c r="C61" s="11">
        <v>123.4567</v>
      </c>
      <c r="D61" s="11">
        <v>-123.4567</v>
      </c>
      <c r="E61" s="11">
        <v>987.65430000000003</v>
      </c>
      <c r="F61" s="11">
        <v>-987.65430000000003</v>
      </c>
    </row>
    <row r="62" spans="2:6" x14ac:dyDescent="0.3">
      <c r="B62">
        <v>1E-3</v>
      </c>
      <c r="C62" s="18">
        <f>MROUND($C$61,B62)</f>
        <v>123.45700000000001</v>
      </c>
      <c r="D62" s="18">
        <f>MROUND($D$61,-B62)</f>
        <v>-123.45700000000001</v>
      </c>
      <c r="E62" s="18">
        <f>MROUND($E$61,B62)</f>
        <v>987.654</v>
      </c>
      <c r="F62" s="18">
        <f>MROUND($F$61,-B62)</f>
        <v>-987.654</v>
      </c>
    </row>
    <row r="63" spans="2:6" x14ac:dyDescent="0.3">
      <c r="B63">
        <v>0.1</v>
      </c>
      <c r="C63" s="18">
        <f t="shared" ref="C63:C72" si="16">MROUND($C$61,B63)</f>
        <v>123.5</v>
      </c>
      <c r="D63" s="18">
        <f t="shared" ref="D63:D72" si="17">MROUND($D$61,-B63)</f>
        <v>-123.5</v>
      </c>
      <c r="E63" s="18">
        <f t="shared" ref="E63:E72" si="18">MROUND($E$61,B63)</f>
        <v>987.7</v>
      </c>
      <c r="F63" s="18">
        <f t="shared" ref="F63:F72" si="19">MROUND($F$61,-B63)</f>
        <v>-987.7</v>
      </c>
    </row>
    <row r="64" spans="2:6" x14ac:dyDescent="0.3">
      <c r="B64">
        <v>0.5</v>
      </c>
      <c r="C64" s="18">
        <f t="shared" si="16"/>
        <v>123.5</v>
      </c>
      <c r="D64" s="18">
        <f t="shared" si="17"/>
        <v>-123.5</v>
      </c>
      <c r="E64" s="18">
        <f t="shared" si="18"/>
        <v>987.5</v>
      </c>
      <c r="F64" s="18">
        <f t="shared" si="19"/>
        <v>-987.5</v>
      </c>
    </row>
    <row r="65" spans="2:6" x14ac:dyDescent="0.3">
      <c r="B65">
        <v>1</v>
      </c>
      <c r="C65" s="18">
        <f t="shared" si="16"/>
        <v>123</v>
      </c>
      <c r="D65" s="18">
        <f t="shared" si="17"/>
        <v>-123</v>
      </c>
      <c r="E65" s="18">
        <f t="shared" si="18"/>
        <v>988</v>
      </c>
      <c r="F65" s="18">
        <f t="shared" si="19"/>
        <v>-988</v>
      </c>
    </row>
    <row r="66" spans="2:6" x14ac:dyDescent="0.3">
      <c r="B66">
        <v>5</v>
      </c>
      <c r="C66" s="18">
        <f t="shared" si="16"/>
        <v>125</v>
      </c>
      <c r="D66" s="18">
        <f t="shared" si="17"/>
        <v>-125</v>
      </c>
      <c r="E66" s="18">
        <f t="shared" si="18"/>
        <v>990</v>
      </c>
      <c r="F66" s="18">
        <f t="shared" si="19"/>
        <v>-990</v>
      </c>
    </row>
    <row r="67" spans="2:6" x14ac:dyDescent="0.3">
      <c r="B67">
        <v>10</v>
      </c>
      <c r="C67" s="18">
        <f t="shared" si="16"/>
        <v>120</v>
      </c>
      <c r="D67" s="18">
        <f t="shared" si="17"/>
        <v>-120</v>
      </c>
      <c r="E67" s="18">
        <f t="shared" si="18"/>
        <v>990</v>
      </c>
      <c r="F67" s="18">
        <f t="shared" si="19"/>
        <v>-990</v>
      </c>
    </row>
    <row r="68" spans="2:6" x14ac:dyDescent="0.3">
      <c r="B68">
        <v>25</v>
      </c>
      <c r="C68" s="18">
        <f t="shared" si="16"/>
        <v>125</v>
      </c>
      <c r="D68" s="18">
        <f t="shared" si="17"/>
        <v>-125</v>
      </c>
      <c r="E68" s="18">
        <f t="shared" si="18"/>
        <v>1000</v>
      </c>
      <c r="F68" s="18">
        <f t="shared" si="19"/>
        <v>-1000</v>
      </c>
    </row>
    <row r="69" spans="2:6" x14ac:dyDescent="0.3">
      <c r="B69">
        <v>100</v>
      </c>
      <c r="C69" s="18">
        <f t="shared" si="16"/>
        <v>100</v>
      </c>
      <c r="D69" s="18">
        <f t="shared" si="17"/>
        <v>-100</v>
      </c>
      <c r="E69" s="18">
        <f t="shared" si="18"/>
        <v>1000</v>
      </c>
      <c r="F69" s="18">
        <f t="shared" si="19"/>
        <v>-1000</v>
      </c>
    </row>
    <row r="70" spans="2:6" x14ac:dyDescent="0.3">
      <c r="B70">
        <v>0.125</v>
      </c>
      <c r="C70" s="18">
        <f t="shared" si="16"/>
        <v>123.5</v>
      </c>
      <c r="D70" s="18">
        <f t="shared" si="17"/>
        <v>-123.5</v>
      </c>
      <c r="E70" s="18">
        <f t="shared" si="18"/>
        <v>987.625</v>
      </c>
      <c r="F70" s="18">
        <f t="shared" si="19"/>
        <v>-987.625</v>
      </c>
    </row>
    <row r="71" spans="2:6" x14ac:dyDescent="0.3">
      <c r="B71" s="3">
        <f>1/3</f>
        <v>0.33333333333333331</v>
      </c>
      <c r="C71" s="18">
        <f t="shared" si="16"/>
        <v>123.33333333333333</v>
      </c>
      <c r="D71" s="18">
        <f t="shared" si="17"/>
        <v>-123.33333333333333</v>
      </c>
      <c r="E71" s="18">
        <f t="shared" si="18"/>
        <v>987.66666666666663</v>
      </c>
      <c r="F71" s="18">
        <f t="shared" si="19"/>
        <v>-987.66666666666663</v>
      </c>
    </row>
    <row r="72" spans="2:6" x14ac:dyDescent="0.3">
      <c r="B72">
        <f>1/7</f>
        <v>0.14285714285714285</v>
      </c>
      <c r="C72" s="18">
        <f t="shared" si="16"/>
        <v>123.42857142857142</v>
      </c>
      <c r="D72" s="18">
        <f t="shared" si="17"/>
        <v>-123.42857142857142</v>
      </c>
      <c r="E72" s="18">
        <f t="shared" si="18"/>
        <v>987.71428571428567</v>
      </c>
      <c r="F72" s="18">
        <f t="shared" si="19"/>
        <v>-987.71428571428567</v>
      </c>
    </row>
  </sheetData>
  <mergeCells count="1">
    <mergeCell ref="B9:E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0"/>
  <sheetViews>
    <sheetView workbookViewId="0"/>
  </sheetViews>
  <sheetFormatPr defaultColWidth="11.19921875" defaultRowHeight="15.6" x14ac:dyDescent="0.3"/>
  <cols>
    <col min="1" max="1" width="2.796875" customWidth="1"/>
    <col min="2" max="2" width="12.19921875" style="14" bestFit="1" customWidth="1"/>
    <col min="3" max="3" width="12.19921875" bestFit="1" customWidth="1"/>
    <col min="4" max="5" width="13" customWidth="1"/>
    <col min="6" max="6" width="11.19921875" customWidth="1"/>
    <col min="7" max="7" width="11.8984375" bestFit="1" customWidth="1"/>
  </cols>
  <sheetData>
    <row r="2" spans="2:7" x14ac:dyDescent="0.3">
      <c r="B2" s="12" t="s">
        <v>10</v>
      </c>
    </row>
    <row r="3" spans="2:7" x14ac:dyDescent="0.3">
      <c r="B3" s="13">
        <v>-1.6108339156354701</v>
      </c>
      <c r="C3" s="19">
        <f>(B3-$C$13)^2</f>
        <v>4.9303806576313238E-32</v>
      </c>
    </row>
    <row r="4" spans="2:7" x14ac:dyDescent="0.3">
      <c r="B4" s="13">
        <v>-1.6108339156354701</v>
      </c>
      <c r="C4" s="19">
        <f t="shared" ref="C4:C7" si="0">(B4-$C$13)^2</f>
        <v>4.9303806576313238E-32</v>
      </c>
    </row>
    <row r="5" spans="2:7" x14ac:dyDescent="0.3">
      <c r="B5" s="13">
        <v>-1.6108339156354701</v>
      </c>
      <c r="C5" s="19">
        <f t="shared" si="0"/>
        <v>4.9303806576313238E-32</v>
      </c>
    </row>
    <row r="6" spans="2:7" x14ac:dyDescent="0.3">
      <c r="B6" s="13">
        <v>-1.6108339156354701</v>
      </c>
      <c r="C6" s="19">
        <f t="shared" si="0"/>
        <v>4.9303806576313238E-32</v>
      </c>
    </row>
    <row r="7" spans="2:7" x14ac:dyDescent="0.3">
      <c r="B7" s="13">
        <v>-1.6108339156354701</v>
      </c>
      <c r="C7" s="19">
        <f t="shared" si="0"/>
        <v>4.9303806576313238E-32</v>
      </c>
    </row>
    <row r="9" spans="2:7" x14ac:dyDescent="0.3">
      <c r="B9" s="14" t="s">
        <v>11</v>
      </c>
      <c r="C9" s="14">
        <f>STDEV(B3:B7)</f>
        <v>2.4825341532472731E-16</v>
      </c>
      <c r="D9" s="20">
        <f t="shared" ref="D9:D12" si="1">C9</f>
        <v>2.4825341532472731E-16</v>
      </c>
      <c r="E9" s="14">
        <f>ROUND(STDEV(B3:B7),10)</f>
        <v>0</v>
      </c>
      <c r="G9">
        <f>IF(C9=0,"SD=0",C9)</f>
        <v>2.4825341532472731E-16</v>
      </c>
    </row>
    <row r="10" spans="2:7" x14ac:dyDescent="0.3">
      <c r="B10" s="14" t="s">
        <v>12</v>
      </c>
      <c r="C10">
        <f>_xlfn.STDEV.S(B3:B7)</f>
        <v>2.4825341532472731E-16</v>
      </c>
      <c r="D10" s="20">
        <f t="shared" si="1"/>
        <v>2.4825341532472731E-16</v>
      </c>
      <c r="E10" s="14">
        <f>ROUND(_xlfn.STDEV.S(B3:B7),10)</f>
        <v>0</v>
      </c>
      <c r="G10" t="str">
        <f>IF(C9&lt;0.000000000000001,"SD=0",C9)</f>
        <v>SD=0</v>
      </c>
    </row>
    <row r="11" spans="2:7" x14ac:dyDescent="0.3">
      <c r="B11" s="14" t="s">
        <v>13</v>
      </c>
      <c r="C11">
        <f>_xlfn.STDEV.P(B3:B7)</f>
        <v>2.2204460492503131E-16</v>
      </c>
      <c r="D11" s="20">
        <f t="shared" si="1"/>
        <v>2.2204460492503131E-16</v>
      </c>
      <c r="E11" s="14">
        <f>ROUND(_xlfn.STDEV.P(B3:B7),10)</f>
        <v>0</v>
      </c>
      <c r="G11" t="str">
        <f>IF(ROUND(C9,10)=0,"SD=0",C9)</f>
        <v>SD=0</v>
      </c>
    </row>
    <row r="12" spans="2:7" x14ac:dyDescent="0.3">
      <c r="B12" s="14" t="s">
        <v>14</v>
      </c>
      <c r="C12">
        <f>STDEVP(B3:B7)</f>
        <v>2.2204460492503131E-16</v>
      </c>
      <c r="D12" s="20">
        <f t="shared" si="1"/>
        <v>2.2204460492503131E-16</v>
      </c>
      <c r="E12" s="14">
        <f>ROUND(STDEVP(B3:B7),10)</f>
        <v>0</v>
      </c>
    </row>
    <row r="13" spans="2:7" x14ac:dyDescent="0.3">
      <c r="B13" s="14" t="s">
        <v>15</v>
      </c>
      <c r="C13" s="8">
        <f>AVERAGE(B3:B7)</f>
        <v>-1.6108339156354703</v>
      </c>
      <c r="D13" s="10"/>
    </row>
    <row r="14" spans="2:7" x14ac:dyDescent="0.3">
      <c r="B14" s="14" t="s">
        <v>16</v>
      </c>
      <c r="C14">
        <f>SUM(C3:C7)</f>
        <v>2.4651903288156619E-31</v>
      </c>
    </row>
    <row r="15" spans="2:7" x14ac:dyDescent="0.3">
      <c r="B15" s="14" t="s">
        <v>17</v>
      </c>
      <c r="C15">
        <f>SQRT(C14/4)</f>
        <v>2.4825341532472731E-16</v>
      </c>
    </row>
    <row r="16" spans="2:7" x14ac:dyDescent="0.3">
      <c r="B16" s="14" t="s">
        <v>18</v>
      </c>
      <c r="C16">
        <f>SQRT(C14/5)</f>
        <v>2.2204460492503131E-16</v>
      </c>
    </row>
    <row r="18" spans="2:4" x14ac:dyDescent="0.3">
      <c r="B18" s="14" t="s">
        <v>23</v>
      </c>
      <c r="C18" s="8">
        <f>MIN(B3:B7)</f>
        <v>-1.6108339156354701</v>
      </c>
    </row>
    <row r="19" spans="2:4" x14ac:dyDescent="0.3">
      <c r="B19" s="14" t="s">
        <v>24</v>
      </c>
      <c r="C19" s="8">
        <f>MAX(B3:B7)</f>
        <v>-1.6108339156354701</v>
      </c>
    </row>
    <row r="20" spans="2:4" x14ac:dyDescent="0.3">
      <c r="B20" s="14" t="s">
        <v>25</v>
      </c>
      <c r="C20" t="b">
        <f>C18=C19</f>
        <v>1</v>
      </c>
      <c r="D20" t="b">
        <f>MIN(B3:B7)=MAX(B3:B7)</f>
        <v>1</v>
      </c>
    </row>
  </sheetData>
  <conditionalFormatting sqref="C9:E12">
    <cfRule type="cellIs" dxfId="1" priority="1" operator="notEqual">
      <formula>0</formula>
    </cfRule>
    <cfRule type="cellIs" dxfId="0" priority="2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Voorblad</vt:lpstr>
      <vt:lpstr>Simpel</vt:lpstr>
      <vt:lpstr>Vb</vt:lpstr>
      <vt:lpstr>Afronden</vt:lpstr>
      <vt:lpstr>SD</vt:lpstr>
    </vt:vector>
  </TitlesOfParts>
  <Company>G-Info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G-Info/G. Verbruggen</cp:lastModifiedBy>
  <dcterms:created xsi:type="dcterms:W3CDTF">2020-02-10T09:42:51Z</dcterms:created>
  <dcterms:modified xsi:type="dcterms:W3CDTF">2020-02-11T14:31:34Z</dcterms:modified>
</cp:coreProperties>
</file>