
<file path=[Content_Types].xml><?xml version="1.0" encoding="utf-8"?>
<Types xmlns="http://schemas.openxmlformats.org/package/2006/content-types"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4.xml" ContentType="application/vnd.openxmlformats-officedocument.spreadsheetml.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gijsv\Dropbox (G-Info)\Website bestanden\"/>
    </mc:Choice>
  </mc:AlternateContent>
  <xr:revisionPtr revIDLastSave="0" documentId="8_{DC653049-735C-4291-B773-FA764B0E36BD}" xr6:coauthVersionLast="45" xr6:coauthVersionMax="45" xr10:uidLastSave="{00000000-0000-0000-0000-000000000000}"/>
  <bookViews>
    <workbookView xWindow="-108" yWindow="-108" windowWidth="23256" windowHeight="12576" tabRatio="945" xr2:uid="{00000000-000D-0000-FFFF-FFFF00000000}"/>
  </bookViews>
  <sheets>
    <sheet name="Voorblad" sheetId="14" r:id="rId1"/>
    <sheet name="Klant" sheetId="3" r:id="rId2"/>
    <sheet name="Product" sheetId="4" r:id="rId3"/>
    <sheet name="Verkoop" sheetId="1" r:id="rId4"/>
    <sheet name="OvzVerkoop" sheetId="13" r:id="rId5"/>
    <sheet name="VerkBerek" sheetId="6" r:id="rId6"/>
    <sheet name="OvzVerkBerek" sheetId="5" r:id="rId7"/>
    <sheet name="OvzVerkModel1" sheetId="10" r:id="rId8"/>
    <sheet name="OvzVerkModel2" sheetId="8" r:id="rId9"/>
    <sheet name="OvzVerkPQ" sheetId="11" r:id="rId10"/>
  </sheets>
  <definedNames>
    <definedName name="_xlcn.WorksheetConnection_DataVerrijken.xlsxtblKlant1" hidden="1">tblKlant[]</definedName>
    <definedName name="_xlcn.WorksheetConnection_DataVerrijken.xlsxtblProd1" hidden="1">tblProd[]</definedName>
    <definedName name="_xlcn.WorksheetConnection_DataVerrijken.xlsxtblVerkoop1" hidden="1">tblVerkoop[]</definedName>
  </definedNames>
  <calcPr calcId="181029" concurrentCalc="0"/>
  <pivotCaches>
    <pivotCache cacheId="0" r:id="rId11"/>
    <pivotCache cacheId="1" r:id="rId12"/>
    <pivotCache cacheId="2" r:id="rId13"/>
    <pivotCache cacheId="3" r:id="rId14"/>
    <pivotCache cacheId="4" r:id="rId15"/>
  </pivotCaches>
  <extLst>
    <ext xmlns:x15="http://schemas.microsoft.com/office/spreadsheetml/2010/11/main" uri="{FCE2AD5D-F65C-4FA6-A056-5C36A1767C68}">
      <x15:dataModel>
        <x15:modelTables>
          <x15:modelTable id="PQtblVerkoop_646cfb00-bb4e-4205-b8bb-3066e5ca713e" name="PQtblVerkoop" connection="Query - PQtblVerkoop"/>
          <x15:modelTable id="tblVerkoop" name="tblVerkoop" connection="WorksheetConnection_DataVerrijken.xlsx!tblVerkoop"/>
          <x15:modelTable id="tblProd" name="tblProd" connection="WorksheetConnection_DataVerrijken.xlsx!tblProd"/>
          <x15:modelTable id="tblKlant" name="tblKlant" connection="WorksheetConnection_DataVerrijken.xlsx!tblKlant"/>
        </x15:modelTables>
        <x15:modelRelationships>
          <x15:modelRelationship fromTable="tblVerkoop" fromColumn="Klant" toTable="tblKlant" toColumn="Klant"/>
          <x15:modelRelationship fromTable="tblVerkoop" fromColumn="Prod" toTable="tblProd" toColumn="Product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" i="6" l="1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G403" i="6"/>
  <c r="G404" i="6"/>
  <c r="G405" i="6"/>
  <c r="G406" i="6"/>
  <c r="G407" i="6"/>
  <c r="G408" i="6"/>
  <c r="G409" i="6"/>
  <c r="G410" i="6"/>
  <c r="G411" i="6"/>
  <c r="G412" i="6"/>
  <c r="G413" i="6"/>
  <c r="G414" i="6"/>
  <c r="G415" i="6"/>
  <c r="G416" i="6"/>
  <c r="G417" i="6"/>
  <c r="G418" i="6"/>
  <c r="G419" i="6"/>
  <c r="G420" i="6"/>
  <c r="G421" i="6"/>
  <c r="G422" i="6"/>
  <c r="G423" i="6"/>
  <c r="G424" i="6"/>
  <c r="G425" i="6"/>
  <c r="G426" i="6"/>
  <c r="G427" i="6"/>
  <c r="G428" i="6"/>
  <c r="G429" i="6"/>
  <c r="G430" i="6"/>
  <c r="G431" i="6"/>
  <c r="G432" i="6"/>
  <c r="G433" i="6"/>
  <c r="G434" i="6"/>
  <c r="G435" i="6"/>
  <c r="G436" i="6"/>
  <c r="G437" i="6"/>
  <c r="G438" i="6"/>
  <c r="G439" i="6"/>
  <c r="G440" i="6"/>
  <c r="G441" i="6"/>
  <c r="G442" i="6"/>
  <c r="G443" i="6"/>
  <c r="G444" i="6"/>
  <c r="G445" i="6"/>
  <c r="G446" i="6"/>
  <c r="G447" i="6"/>
  <c r="G448" i="6"/>
  <c r="G449" i="6"/>
  <c r="G450" i="6"/>
  <c r="G451" i="6"/>
  <c r="G452" i="6"/>
  <c r="G453" i="6"/>
  <c r="G454" i="6"/>
  <c r="G455" i="6"/>
  <c r="G456" i="6"/>
  <c r="G457" i="6"/>
  <c r="G458" i="6"/>
  <c r="G459" i="6"/>
  <c r="G460" i="6"/>
  <c r="G461" i="6"/>
  <c r="G462" i="6"/>
  <c r="G463" i="6"/>
  <c r="G464" i="6"/>
  <c r="G465" i="6"/>
  <c r="G466" i="6"/>
  <c r="G467" i="6"/>
  <c r="G468" i="6"/>
  <c r="G469" i="6"/>
  <c r="G470" i="6"/>
  <c r="G471" i="6"/>
  <c r="G472" i="6"/>
  <c r="G473" i="6"/>
  <c r="G474" i="6"/>
  <c r="G475" i="6"/>
  <c r="G476" i="6"/>
  <c r="G477" i="6"/>
  <c r="G478" i="6"/>
  <c r="G479" i="6"/>
  <c r="G480" i="6"/>
  <c r="G481" i="6"/>
  <c r="G482" i="6"/>
  <c r="G483" i="6"/>
  <c r="G484" i="6"/>
  <c r="G485" i="6"/>
  <c r="G486" i="6"/>
  <c r="G487" i="6"/>
  <c r="G488" i="6"/>
  <c r="G489" i="6"/>
  <c r="G490" i="6"/>
  <c r="G491" i="6"/>
  <c r="G492" i="6"/>
  <c r="G493" i="6"/>
  <c r="G494" i="6"/>
  <c r="G495" i="6"/>
  <c r="G496" i="6"/>
  <c r="G497" i="6"/>
  <c r="G498" i="6"/>
  <c r="G499" i="6"/>
  <c r="G500" i="6"/>
  <c r="G501" i="6"/>
  <c r="G502" i="6"/>
  <c r="G503" i="6"/>
  <c r="G504" i="6"/>
  <c r="G505" i="6"/>
  <c r="G506" i="6"/>
  <c r="G507" i="6"/>
  <c r="G508" i="6"/>
  <c r="G509" i="6"/>
  <c r="G510" i="6"/>
  <c r="G511" i="6"/>
  <c r="G512" i="6"/>
  <c r="G513" i="6"/>
  <c r="G514" i="6"/>
  <c r="G515" i="6"/>
  <c r="G516" i="6"/>
  <c r="G517" i="6"/>
  <c r="G518" i="6"/>
  <c r="G519" i="6"/>
  <c r="G520" i="6"/>
  <c r="G521" i="6"/>
  <c r="G522" i="6"/>
  <c r="G523" i="6"/>
  <c r="G524" i="6"/>
  <c r="G525" i="6"/>
  <c r="G526" i="6"/>
  <c r="G527" i="6"/>
  <c r="G528" i="6"/>
  <c r="G529" i="6"/>
  <c r="G530" i="6"/>
  <c r="G531" i="6"/>
  <c r="G532" i="6"/>
  <c r="G533" i="6"/>
  <c r="G534" i="6"/>
  <c r="G535" i="6"/>
  <c r="G536" i="6"/>
  <c r="G537" i="6"/>
  <c r="G538" i="6"/>
  <c r="G539" i="6"/>
  <c r="G540" i="6"/>
  <c r="G541" i="6"/>
  <c r="G542" i="6"/>
  <c r="G543" i="6"/>
  <c r="G544" i="6"/>
  <c r="G545" i="6"/>
  <c r="G546" i="6"/>
  <c r="G547" i="6"/>
  <c r="G548" i="6"/>
  <c r="G549" i="6"/>
  <c r="G550" i="6"/>
  <c r="G551" i="6"/>
  <c r="G552" i="6"/>
  <c r="G553" i="6"/>
  <c r="G554" i="6"/>
  <c r="G555" i="6"/>
  <c r="G556" i="6"/>
  <c r="G557" i="6"/>
  <c r="G558" i="6"/>
  <c r="G559" i="6"/>
  <c r="G560" i="6"/>
  <c r="G561" i="6"/>
  <c r="G562" i="6"/>
  <c r="G563" i="6"/>
  <c r="G564" i="6"/>
  <c r="G565" i="6"/>
  <c r="G566" i="6"/>
  <c r="G567" i="6"/>
  <c r="G568" i="6"/>
  <c r="G569" i="6"/>
  <c r="G570" i="6"/>
  <c r="G571" i="6"/>
  <c r="G572" i="6"/>
  <c r="G573" i="6"/>
  <c r="G574" i="6"/>
  <c r="G575" i="6"/>
  <c r="G576" i="6"/>
  <c r="G577" i="6"/>
  <c r="G578" i="6"/>
  <c r="G579" i="6"/>
  <c r="G580" i="6"/>
  <c r="G581" i="6"/>
  <c r="G582" i="6"/>
  <c r="G583" i="6"/>
  <c r="G584" i="6"/>
  <c r="G585" i="6"/>
  <c r="G586" i="6"/>
  <c r="G587" i="6"/>
  <c r="G588" i="6"/>
  <c r="G589" i="6"/>
  <c r="G590" i="6"/>
  <c r="G591" i="6"/>
  <c r="G592" i="6"/>
  <c r="G593" i="6"/>
  <c r="G594" i="6"/>
  <c r="G595" i="6"/>
  <c r="G596" i="6"/>
  <c r="G597" i="6"/>
  <c r="G598" i="6"/>
  <c r="G599" i="6"/>
  <c r="G600" i="6"/>
  <c r="G601" i="6"/>
  <c r="G602" i="6"/>
  <c r="G603" i="6"/>
  <c r="G604" i="6"/>
  <c r="G605" i="6"/>
  <c r="G606" i="6"/>
  <c r="G607" i="6"/>
  <c r="G608" i="6"/>
  <c r="G609" i="6"/>
  <c r="G610" i="6"/>
  <c r="G611" i="6"/>
  <c r="G612" i="6"/>
  <c r="G613" i="6"/>
  <c r="G614" i="6"/>
  <c r="G615" i="6"/>
  <c r="G616" i="6"/>
  <c r="G617" i="6"/>
  <c r="G618" i="6"/>
  <c r="G619" i="6"/>
  <c r="G620" i="6"/>
  <c r="G621" i="6"/>
  <c r="G622" i="6"/>
  <c r="G623" i="6"/>
  <c r="G624" i="6"/>
  <c r="G625" i="6"/>
  <c r="G626" i="6"/>
  <c r="G627" i="6"/>
  <c r="G628" i="6"/>
  <c r="G629" i="6"/>
  <c r="G630" i="6"/>
  <c r="G631" i="6"/>
  <c r="G632" i="6"/>
  <c r="G633" i="6"/>
  <c r="G634" i="6"/>
  <c r="G635" i="6"/>
  <c r="G636" i="6"/>
  <c r="G637" i="6"/>
  <c r="G638" i="6"/>
  <c r="G639" i="6"/>
  <c r="G640" i="6"/>
  <c r="G641" i="6"/>
  <c r="G642" i="6"/>
  <c r="G643" i="6"/>
  <c r="G644" i="6"/>
  <c r="G645" i="6"/>
  <c r="G646" i="6"/>
  <c r="G647" i="6"/>
  <c r="G648" i="6"/>
  <c r="G649" i="6"/>
  <c r="G650" i="6"/>
  <c r="G651" i="6"/>
  <c r="G652" i="6"/>
  <c r="G653" i="6"/>
  <c r="G654" i="6"/>
  <c r="G655" i="6"/>
  <c r="G656" i="6"/>
  <c r="G657" i="6"/>
  <c r="G658" i="6"/>
  <c r="G659" i="6"/>
  <c r="G660" i="6"/>
  <c r="G661" i="6"/>
  <c r="G662" i="6"/>
  <c r="G663" i="6"/>
  <c r="G664" i="6"/>
  <c r="G665" i="6"/>
  <c r="G666" i="6"/>
  <c r="G667" i="6"/>
  <c r="G668" i="6"/>
  <c r="G669" i="6"/>
  <c r="G670" i="6"/>
  <c r="G671" i="6"/>
  <c r="G672" i="6"/>
  <c r="G673" i="6"/>
  <c r="G674" i="6"/>
  <c r="G675" i="6"/>
  <c r="G676" i="6"/>
  <c r="G677" i="6"/>
  <c r="G678" i="6"/>
  <c r="G679" i="6"/>
  <c r="G680" i="6"/>
  <c r="G681" i="6"/>
  <c r="G682" i="6"/>
  <c r="G683" i="6"/>
  <c r="G684" i="6"/>
  <c r="G685" i="6"/>
  <c r="G686" i="6"/>
  <c r="G687" i="6"/>
  <c r="G688" i="6"/>
  <c r="G689" i="6"/>
  <c r="G690" i="6"/>
  <c r="G691" i="6"/>
  <c r="G692" i="6"/>
  <c r="G693" i="6"/>
  <c r="G694" i="6"/>
  <c r="G695" i="6"/>
  <c r="G696" i="6"/>
  <c r="G697" i="6"/>
  <c r="G698" i="6"/>
  <c r="G699" i="6"/>
  <c r="G700" i="6"/>
  <c r="G701" i="6"/>
  <c r="G702" i="6"/>
  <c r="G703" i="6"/>
  <c r="G704" i="6"/>
  <c r="G705" i="6"/>
  <c r="G706" i="6"/>
  <c r="G707" i="6"/>
  <c r="G708" i="6"/>
  <c r="G709" i="6"/>
  <c r="G710" i="6"/>
  <c r="G711" i="6"/>
  <c r="G712" i="6"/>
  <c r="G713" i="6"/>
  <c r="G714" i="6"/>
  <c r="G715" i="6"/>
  <c r="G716" i="6"/>
  <c r="G717" i="6"/>
  <c r="G718" i="6"/>
  <c r="G719" i="6"/>
  <c r="G720" i="6"/>
  <c r="G721" i="6"/>
  <c r="G722" i="6"/>
  <c r="G723" i="6"/>
  <c r="G724" i="6"/>
  <c r="G725" i="6"/>
  <c r="G726" i="6"/>
  <c r="G727" i="6"/>
  <c r="G728" i="6"/>
  <c r="G729" i="6"/>
  <c r="G730" i="6"/>
  <c r="G731" i="6"/>
  <c r="G732" i="6"/>
  <c r="G733" i="6"/>
  <c r="G734" i="6"/>
  <c r="G735" i="6"/>
  <c r="G736" i="6"/>
  <c r="G737" i="6"/>
  <c r="G738" i="6"/>
  <c r="G739" i="6"/>
  <c r="G740" i="6"/>
  <c r="G741" i="6"/>
  <c r="G742" i="6"/>
  <c r="G743" i="6"/>
  <c r="G744" i="6"/>
  <c r="G745" i="6"/>
  <c r="G746" i="6"/>
  <c r="G747" i="6"/>
  <c r="G748" i="6"/>
  <c r="G749" i="6"/>
  <c r="G750" i="6"/>
  <c r="G751" i="6"/>
  <c r="G752" i="6"/>
  <c r="G753" i="6"/>
  <c r="G754" i="6"/>
  <c r="G755" i="6"/>
  <c r="G756" i="6"/>
  <c r="G757" i="6"/>
  <c r="G758" i="6"/>
  <c r="G759" i="6"/>
  <c r="G760" i="6"/>
  <c r="G761" i="6"/>
  <c r="G762" i="6"/>
  <c r="G763" i="6"/>
  <c r="G764" i="6"/>
  <c r="G765" i="6"/>
  <c r="G766" i="6"/>
  <c r="G767" i="6"/>
  <c r="G768" i="6"/>
  <c r="G769" i="6"/>
  <c r="G770" i="6"/>
  <c r="G771" i="6"/>
  <c r="G772" i="6"/>
  <c r="G773" i="6"/>
  <c r="G774" i="6"/>
  <c r="G775" i="6"/>
  <c r="G776" i="6"/>
  <c r="G777" i="6"/>
  <c r="G778" i="6"/>
  <c r="G779" i="6"/>
  <c r="G780" i="6"/>
  <c r="G781" i="6"/>
  <c r="G782" i="6"/>
  <c r="G783" i="6"/>
  <c r="G784" i="6"/>
  <c r="G785" i="6"/>
  <c r="G786" i="6"/>
  <c r="G787" i="6"/>
  <c r="G788" i="6"/>
  <c r="G789" i="6"/>
  <c r="G790" i="6"/>
  <c r="G791" i="6"/>
  <c r="G792" i="6"/>
  <c r="G793" i="6"/>
  <c r="G794" i="6"/>
  <c r="G795" i="6"/>
  <c r="G796" i="6"/>
  <c r="G797" i="6"/>
  <c r="G798" i="6"/>
  <c r="G799" i="6"/>
  <c r="G800" i="6"/>
  <c r="G801" i="6"/>
  <c r="G802" i="6"/>
  <c r="G803" i="6"/>
  <c r="G804" i="6"/>
  <c r="G805" i="6"/>
  <c r="G806" i="6"/>
  <c r="G807" i="6"/>
  <c r="G808" i="6"/>
  <c r="G809" i="6"/>
  <c r="G810" i="6"/>
  <c r="G811" i="6"/>
  <c r="G812" i="6"/>
  <c r="G813" i="6"/>
  <c r="G814" i="6"/>
  <c r="G815" i="6"/>
  <c r="G816" i="6"/>
  <c r="G817" i="6"/>
  <c r="G818" i="6"/>
  <c r="G819" i="6"/>
  <c r="G820" i="6"/>
  <c r="G821" i="6"/>
  <c r="G822" i="6"/>
  <c r="G823" i="6"/>
  <c r="G824" i="6"/>
  <c r="G825" i="6"/>
  <c r="G826" i="6"/>
  <c r="G827" i="6"/>
  <c r="G828" i="6"/>
  <c r="G829" i="6"/>
  <c r="G830" i="6"/>
  <c r="G831" i="6"/>
  <c r="G832" i="6"/>
  <c r="G833" i="6"/>
  <c r="G834" i="6"/>
  <c r="G835" i="6"/>
  <c r="G836" i="6"/>
  <c r="G837" i="6"/>
  <c r="G838" i="6"/>
  <c r="G839" i="6"/>
  <c r="G840" i="6"/>
  <c r="G841" i="6"/>
  <c r="G842" i="6"/>
  <c r="G843" i="6"/>
  <c r="G844" i="6"/>
  <c r="G845" i="6"/>
  <c r="G846" i="6"/>
  <c r="G847" i="6"/>
  <c r="G848" i="6"/>
  <c r="G849" i="6"/>
  <c r="G850" i="6"/>
  <c r="G851" i="6"/>
  <c r="G852" i="6"/>
  <c r="G853" i="6"/>
  <c r="G854" i="6"/>
  <c r="G855" i="6"/>
  <c r="G856" i="6"/>
  <c r="G857" i="6"/>
  <c r="G858" i="6"/>
  <c r="G859" i="6"/>
  <c r="G860" i="6"/>
  <c r="G861" i="6"/>
  <c r="G862" i="6"/>
  <c r="G863" i="6"/>
  <c r="G864" i="6"/>
  <c r="G865" i="6"/>
  <c r="G866" i="6"/>
  <c r="G867" i="6"/>
  <c r="G868" i="6"/>
  <c r="G869" i="6"/>
  <c r="G870" i="6"/>
  <c r="G871" i="6"/>
  <c r="G872" i="6"/>
  <c r="G873" i="6"/>
  <c r="G874" i="6"/>
  <c r="G875" i="6"/>
  <c r="G876" i="6"/>
  <c r="G877" i="6"/>
  <c r="G878" i="6"/>
  <c r="G879" i="6"/>
  <c r="G880" i="6"/>
  <c r="G881" i="6"/>
  <c r="G882" i="6"/>
  <c r="G883" i="6"/>
  <c r="G884" i="6"/>
  <c r="G885" i="6"/>
  <c r="G886" i="6"/>
  <c r="G887" i="6"/>
  <c r="G888" i="6"/>
  <c r="G889" i="6"/>
  <c r="G890" i="6"/>
  <c r="G891" i="6"/>
  <c r="G892" i="6"/>
  <c r="G893" i="6"/>
  <c r="G894" i="6"/>
  <c r="G895" i="6"/>
  <c r="G896" i="6"/>
  <c r="G897" i="6"/>
  <c r="G898" i="6"/>
  <c r="G899" i="6"/>
  <c r="G900" i="6"/>
  <c r="G901" i="6"/>
  <c r="G902" i="6"/>
  <c r="G903" i="6"/>
  <c r="G904" i="6"/>
  <c r="G905" i="6"/>
  <c r="G906" i="6"/>
  <c r="G907" i="6"/>
  <c r="G908" i="6"/>
  <c r="G909" i="6"/>
  <c r="G910" i="6"/>
  <c r="G911" i="6"/>
  <c r="G912" i="6"/>
  <c r="G913" i="6"/>
  <c r="G914" i="6"/>
  <c r="G915" i="6"/>
  <c r="G916" i="6"/>
  <c r="G917" i="6"/>
  <c r="G918" i="6"/>
  <c r="G919" i="6"/>
  <c r="G920" i="6"/>
  <c r="G921" i="6"/>
  <c r="G922" i="6"/>
  <c r="G923" i="6"/>
  <c r="G924" i="6"/>
  <c r="G925" i="6"/>
  <c r="G926" i="6"/>
  <c r="G927" i="6"/>
  <c r="G928" i="6"/>
  <c r="G929" i="6"/>
  <c r="G930" i="6"/>
  <c r="G931" i="6"/>
  <c r="G932" i="6"/>
  <c r="G933" i="6"/>
  <c r="G934" i="6"/>
  <c r="G935" i="6"/>
  <c r="G936" i="6"/>
  <c r="G937" i="6"/>
  <c r="G938" i="6"/>
  <c r="G939" i="6"/>
  <c r="G940" i="6"/>
  <c r="G941" i="6"/>
  <c r="G942" i="6"/>
  <c r="G943" i="6"/>
  <c r="G944" i="6"/>
  <c r="G945" i="6"/>
  <c r="G946" i="6"/>
  <c r="G947" i="6"/>
  <c r="G948" i="6"/>
  <c r="G949" i="6"/>
  <c r="G950" i="6"/>
  <c r="G951" i="6"/>
  <c r="G952" i="6"/>
  <c r="G953" i="6"/>
  <c r="G954" i="6"/>
  <c r="G955" i="6"/>
  <c r="G956" i="6"/>
  <c r="G957" i="6"/>
  <c r="G958" i="6"/>
  <c r="G959" i="6"/>
  <c r="G960" i="6"/>
  <c r="G961" i="6"/>
  <c r="G962" i="6"/>
  <c r="G963" i="6"/>
  <c r="G964" i="6"/>
  <c r="G965" i="6"/>
  <c r="G966" i="6"/>
  <c r="G967" i="6"/>
  <c r="G968" i="6"/>
  <c r="G969" i="6"/>
  <c r="G970" i="6"/>
  <c r="G971" i="6"/>
  <c r="G972" i="6"/>
  <c r="G973" i="6"/>
  <c r="G974" i="6"/>
  <c r="G975" i="6"/>
  <c r="G976" i="6"/>
  <c r="G977" i="6"/>
  <c r="G978" i="6"/>
  <c r="G979" i="6"/>
  <c r="G980" i="6"/>
  <c r="G981" i="6"/>
  <c r="G982" i="6"/>
  <c r="G983" i="6"/>
  <c r="G984" i="6"/>
  <c r="G985" i="6"/>
  <c r="G986" i="6"/>
  <c r="G987" i="6"/>
  <c r="G988" i="6"/>
  <c r="G989" i="6"/>
  <c r="G990" i="6"/>
  <c r="G991" i="6"/>
  <c r="G992" i="6"/>
  <c r="G993" i="6"/>
  <c r="G994" i="6"/>
  <c r="G995" i="6"/>
  <c r="G996" i="6"/>
  <c r="G997" i="6"/>
  <c r="G998" i="6"/>
  <c r="G999" i="6"/>
  <c r="G1000" i="6"/>
  <c r="G1001" i="6"/>
  <c r="G1002" i="6"/>
  <c r="K3" i="6"/>
  <c r="I3" i="6"/>
  <c r="H3" i="6"/>
  <c r="L3" i="6"/>
  <c r="K4" i="6"/>
  <c r="I4" i="6"/>
  <c r="H4" i="6"/>
  <c r="L4" i="6"/>
  <c r="K5" i="6"/>
  <c r="I5" i="6"/>
  <c r="H5" i="6"/>
  <c r="L5" i="6"/>
  <c r="K6" i="6"/>
  <c r="I6" i="6"/>
  <c r="H6" i="6"/>
  <c r="L6" i="6"/>
  <c r="K7" i="6"/>
  <c r="I7" i="6"/>
  <c r="H7" i="6"/>
  <c r="L7" i="6"/>
  <c r="K8" i="6"/>
  <c r="I8" i="6"/>
  <c r="H8" i="6"/>
  <c r="L8" i="6"/>
  <c r="K9" i="6"/>
  <c r="I9" i="6"/>
  <c r="H9" i="6"/>
  <c r="L9" i="6"/>
  <c r="K10" i="6"/>
  <c r="I10" i="6"/>
  <c r="H10" i="6"/>
  <c r="L10" i="6"/>
  <c r="K11" i="6"/>
  <c r="I11" i="6"/>
  <c r="H11" i="6"/>
  <c r="L11" i="6"/>
  <c r="K12" i="6"/>
  <c r="I12" i="6"/>
  <c r="H12" i="6"/>
  <c r="L12" i="6"/>
  <c r="K13" i="6"/>
  <c r="I13" i="6"/>
  <c r="H13" i="6"/>
  <c r="L13" i="6"/>
  <c r="K14" i="6"/>
  <c r="I14" i="6"/>
  <c r="H14" i="6"/>
  <c r="L14" i="6"/>
  <c r="K15" i="6"/>
  <c r="I15" i="6"/>
  <c r="H15" i="6"/>
  <c r="L15" i="6"/>
  <c r="K16" i="6"/>
  <c r="I16" i="6"/>
  <c r="H16" i="6"/>
  <c r="L16" i="6"/>
  <c r="K17" i="6"/>
  <c r="I17" i="6"/>
  <c r="H17" i="6"/>
  <c r="L17" i="6"/>
  <c r="K18" i="6"/>
  <c r="I18" i="6"/>
  <c r="H18" i="6"/>
  <c r="L18" i="6"/>
  <c r="K19" i="6"/>
  <c r="I19" i="6"/>
  <c r="H19" i="6"/>
  <c r="L19" i="6"/>
  <c r="K20" i="6"/>
  <c r="I20" i="6"/>
  <c r="H20" i="6"/>
  <c r="L20" i="6"/>
  <c r="K21" i="6"/>
  <c r="I21" i="6"/>
  <c r="H21" i="6"/>
  <c r="L21" i="6"/>
  <c r="K22" i="6"/>
  <c r="I22" i="6"/>
  <c r="H22" i="6"/>
  <c r="L22" i="6"/>
  <c r="K23" i="6"/>
  <c r="I23" i="6"/>
  <c r="H23" i="6"/>
  <c r="L23" i="6"/>
  <c r="K24" i="6"/>
  <c r="I24" i="6"/>
  <c r="H24" i="6"/>
  <c r="L24" i="6"/>
  <c r="K25" i="6"/>
  <c r="I25" i="6"/>
  <c r="H25" i="6"/>
  <c r="L25" i="6"/>
  <c r="K26" i="6"/>
  <c r="I26" i="6"/>
  <c r="H26" i="6"/>
  <c r="L26" i="6"/>
  <c r="K27" i="6"/>
  <c r="I27" i="6"/>
  <c r="H27" i="6"/>
  <c r="L27" i="6"/>
  <c r="K28" i="6"/>
  <c r="I28" i="6"/>
  <c r="H28" i="6"/>
  <c r="L28" i="6"/>
  <c r="K29" i="6"/>
  <c r="I29" i="6"/>
  <c r="H29" i="6"/>
  <c r="L29" i="6"/>
  <c r="K30" i="6"/>
  <c r="I30" i="6"/>
  <c r="H30" i="6"/>
  <c r="L30" i="6"/>
  <c r="K31" i="6"/>
  <c r="I31" i="6"/>
  <c r="H31" i="6"/>
  <c r="L31" i="6"/>
  <c r="K32" i="6"/>
  <c r="I32" i="6"/>
  <c r="H32" i="6"/>
  <c r="L32" i="6"/>
  <c r="K33" i="6"/>
  <c r="I33" i="6"/>
  <c r="H33" i="6"/>
  <c r="L33" i="6"/>
  <c r="K34" i="6"/>
  <c r="I34" i="6"/>
  <c r="H34" i="6"/>
  <c r="L34" i="6"/>
  <c r="K35" i="6"/>
  <c r="I35" i="6"/>
  <c r="H35" i="6"/>
  <c r="L35" i="6"/>
  <c r="K36" i="6"/>
  <c r="I36" i="6"/>
  <c r="H36" i="6"/>
  <c r="L36" i="6"/>
  <c r="K37" i="6"/>
  <c r="I37" i="6"/>
  <c r="H37" i="6"/>
  <c r="L37" i="6"/>
  <c r="K38" i="6"/>
  <c r="I38" i="6"/>
  <c r="H38" i="6"/>
  <c r="L38" i="6"/>
  <c r="K39" i="6"/>
  <c r="I39" i="6"/>
  <c r="H39" i="6"/>
  <c r="L39" i="6"/>
  <c r="K40" i="6"/>
  <c r="I40" i="6"/>
  <c r="H40" i="6"/>
  <c r="L40" i="6"/>
  <c r="K41" i="6"/>
  <c r="I41" i="6"/>
  <c r="H41" i="6"/>
  <c r="L41" i="6"/>
  <c r="K42" i="6"/>
  <c r="I42" i="6"/>
  <c r="H42" i="6"/>
  <c r="L42" i="6"/>
  <c r="K43" i="6"/>
  <c r="I43" i="6"/>
  <c r="H43" i="6"/>
  <c r="L43" i="6"/>
  <c r="K44" i="6"/>
  <c r="I44" i="6"/>
  <c r="H44" i="6"/>
  <c r="L44" i="6"/>
  <c r="K45" i="6"/>
  <c r="I45" i="6"/>
  <c r="H45" i="6"/>
  <c r="L45" i="6"/>
  <c r="K46" i="6"/>
  <c r="I46" i="6"/>
  <c r="H46" i="6"/>
  <c r="L46" i="6"/>
  <c r="K47" i="6"/>
  <c r="I47" i="6"/>
  <c r="H47" i="6"/>
  <c r="L47" i="6"/>
  <c r="K48" i="6"/>
  <c r="I48" i="6"/>
  <c r="H48" i="6"/>
  <c r="L48" i="6"/>
  <c r="K49" i="6"/>
  <c r="I49" i="6"/>
  <c r="H49" i="6"/>
  <c r="L49" i="6"/>
  <c r="K50" i="6"/>
  <c r="I50" i="6"/>
  <c r="H50" i="6"/>
  <c r="L50" i="6"/>
  <c r="K51" i="6"/>
  <c r="I51" i="6"/>
  <c r="H51" i="6"/>
  <c r="L51" i="6"/>
  <c r="K52" i="6"/>
  <c r="I52" i="6"/>
  <c r="H52" i="6"/>
  <c r="L52" i="6"/>
  <c r="K53" i="6"/>
  <c r="I53" i="6"/>
  <c r="H53" i="6"/>
  <c r="L53" i="6"/>
  <c r="K54" i="6"/>
  <c r="I54" i="6"/>
  <c r="H54" i="6"/>
  <c r="L54" i="6"/>
  <c r="K55" i="6"/>
  <c r="I55" i="6"/>
  <c r="H55" i="6"/>
  <c r="L55" i="6"/>
  <c r="K56" i="6"/>
  <c r="I56" i="6"/>
  <c r="H56" i="6"/>
  <c r="L56" i="6"/>
  <c r="K57" i="6"/>
  <c r="I57" i="6"/>
  <c r="H57" i="6"/>
  <c r="L57" i="6"/>
  <c r="K58" i="6"/>
  <c r="I58" i="6"/>
  <c r="H58" i="6"/>
  <c r="L58" i="6"/>
  <c r="K59" i="6"/>
  <c r="I59" i="6"/>
  <c r="H59" i="6"/>
  <c r="L59" i="6"/>
  <c r="K60" i="6"/>
  <c r="I60" i="6"/>
  <c r="H60" i="6"/>
  <c r="L60" i="6"/>
  <c r="K61" i="6"/>
  <c r="I61" i="6"/>
  <c r="H61" i="6"/>
  <c r="L61" i="6"/>
  <c r="K62" i="6"/>
  <c r="I62" i="6"/>
  <c r="H62" i="6"/>
  <c r="L62" i="6"/>
  <c r="K63" i="6"/>
  <c r="I63" i="6"/>
  <c r="H63" i="6"/>
  <c r="L63" i="6"/>
  <c r="K64" i="6"/>
  <c r="I64" i="6"/>
  <c r="H64" i="6"/>
  <c r="L64" i="6"/>
  <c r="K65" i="6"/>
  <c r="I65" i="6"/>
  <c r="H65" i="6"/>
  <c r="L65" i="6"/>
  <c r="K66" i="6"/>
  <c r="I66" i="6"/>
  <c r="H66" i="6"/>
  <c r="L66" i="6"/>
  <c r="K67" i="6"/>
  <c r="I67" i="6"/>
  <c r="H67" i="6"/>
  <c r="L67" i="6"/>
  <c r="K68" i="6"/>
  <c r="I68" i="6"/>
  <c r="H68" i="6"/>
  <c r="L68" i="6"/>
  <c r="K69" i="6"/>
  <c r="I69" i="6"/>
  <c r="H69" i="6"/>
  <c r="L69" i="6"/>
  <c r="K70" i="6"/>
  <c r="I70" i="6"/>
  <c r="H70" i="6"/>
  <c r="L70" i="6"/>
  <c r="K71" i="6"/>
  <c r="I71" i="6"/>
  <c r="H71" i="6"/>
  <c r="L71" i="6"/>
  <c r="K72" i="6"/>
  <c r="I72" i="6"/>
  <c r="H72" i="6"/>
  <c r="L72" i="6"/>
  <c r="K73" i="6"/>
  <c r="I73" i="6"/>
  <c r="H73" i="6"/>
  <c r="L73" i="6"/>
  <c r="K74" i="6"/>
  <c r="I74" i="6"/>
  <c r="H74" i="6"/>
  <c r="L74" i="6"/>
  <c r="K75" i="6"/>
  <c r="I75" i="6"/>
  <c r="H75" i="6"/>
  <c r="L75" i="6"/>
  <c r="K76" i="6"/>
  <c r="I76" i="6"/>
  <c r="H76" i="6"/>
  <c r="L76" i="6"/>
  <c r="K77" i="6"/>
  <c r="I77" i="6"/>
  <c r="H77" i="6"/>
  <c r="L77" i="6"/>
  <c r="K78" i="6"/>
  <c r="I78" i="6"/>
  <c r="H78" i="6"/>
  <c r="L78" i="6"/>
  <c r="K79" i="6"/>
  <c r="I79" i="6"/>
  <c r="H79" i="6"/>
  <c r="L79" i="6"/>
  <c r="K80" i="6"/>
  <c r="I80" i="6"/>
  <c r="H80" i="6"/>
  <c r="L80" i="6"/>
  <c r="K81" i="6"/>
  <c r="I81" i="6"/>
  <c r="H81" i="6"/>
  <c r="L81" i="6"/>
  <c r="K82" i="6"/>
  <c r="I82" i="6"/>
  <c r="H82" i="6"/>
  <c r="L82" i="6"/>
  <c r="K83" i="6"/>
  <c r="I83" i="6"/>
  <c r="H83" i="6"/>
  <c r="L83" i="6"/>
  <c r="K84" i="6"/>
  <c r="I84" i="6"/>
  <c r="H84" i="6"/>
  <c r="L84" i="6"/>
  <c r="K85" i="6"/>
  <c r="I85" i="6"/>
  <c r="H85" i="6"/>
  <c r="L85" i="6"/>
  <c r="K86" i="6"/>
  <c r="I86" i="6"/>
  <c r="H86" i="6"/>
  <c r="L86" i="6"/>
  <c r="K87" i="6"/>
  <c r="I87" i="6"/>
  <c r="H87" i="6"/>
  <c r="L87" i="6"/>
  <c r="K88" i="6"/>
  <c r="I88" i="6"/>
  <c r="H88" i="6"/>
  <c r="L88" i="6"/>
  <c r="K89" i="6"/>
  <c r="I89" i="6"/>
  <c r="H89" i="6"/>
  <c r="L89" i="6"/>
  <c r="K90" i="6"/>
  <c r="I90" i="6"/>
  <c r="H90" i="6"/>
  <c r="L90" i="6"/>
  <c r="K91" i="6"/>
  <c r="I91" i="6"/>
  <c r="H91" i="6"/>
  <c r="L91" i="6"/>
  <c r="K92" i="6"/>
  <c r="I92" i="6"/>
  <c r="H92" i="6"/>
  <c r="L92" i="6"/>
  <c r="K93" i="6"/>
  <c r="I93" i="6"/>
  <c r="H93" i="6"/>
  <c r="L93" i="6"/>
  <c r="K94" i="6"/>
  <c r="I94" i="6"/>
  <c r="H94" i="6"/>
  <c r="L94" i="6"/>
  <c r="K95" i="6"/>
  <c r="I95" i="6"/>
  <c r="H95" i="6"/>
  <c r="L95" i="6"/>
  <c r="K96" i="6"/>
  <c r="I96" i="6"/>
  <c r="H96" i="6"/>
  <c r="L96" i="6"/>
  <c r="K97" i="6"/>
  <c r="I97" i="6"/>
  <c r="H97" i="6"/>
  <c r="L97" i="6"/>
  <c r="K98" i="6"/>
  <c r="I98" i="6"/>
  <c r="H98" i="6"/>
  <c r="L98" i="6"/>
  <c r="K99" i="6"/>
  <c r="I99" i="6"/>
  <c r="H99" i="6"/>
  <c r="L99" i="6"/>
  <c r="K100" i="6"/>
  <c r="I100" i="6"/>
  <c r="H100" i="6"/>
  <c r="L100" i="6"/>
  <c r="K101" i="6"/>
  <c r="I101" i="6"/>
  <c r="H101" i="6"/>
  <c r="L101" i="6"/>
  <c r="K102" i="6"/>
  <c r="I102" i="6"/>
  <c r="H102" i="6"/>
  <c r="L102" i="6"/>
  <c r="K103" i="6"/>
  <c r="I103" i="6"/>
  <c r="H103" i="6"/>
  <c r="L103" i="6"/>
  <c r="K104" i="6"/>
  <c r="I104" i="6"/>
  <c r="H104" i="6"/>
  <c r="L104" i="6"/>
  <c r="K105" i="6"/>
  <c r="I105" i="6"/>
  <c r="H105" i="6"/>
  <c r="L105" i="6"/>
  <c r="K106" i="6"/>
  <c r="I106" i="6"/>
  <c r="H106" i="6"/>
  <c r="L106" i="6"/>
  <c r="K107" i="6"/>
  <c r="I107" i="6"/>
  <c r="H107" i="6"/>
  <c r="L107" i="6"/>
  <c r="K108" i="6"/>
  <c r="I108" i="6"/>
  <c r="H108" i="6"/>
  <c r="L108" i="6"/>
  <c r="K109" i="6"/>
  <c r="I109" i="6"/>
  <c r="H109" i="6"/>
  <c r="L109" i="6"/>
  <c r="K110" i="6"/>
  <c r="I110" i="6"/>
  <c r="H110" i="6"/>
  <c r="L110" i="6"/>
  <c r="K111" i="6"/>
  <c r="I111" i="6"/>
  <c r="H111" i="6"/>
  <c r="L111" i="6"/>
  <c r="K112" i="6"/>
  <c r="I112" i="6"/>
  <c r="H112" i="6"/>
  <c r="L112" i="6"/>
  <c r="K113" i="6"/>
  <c r="I113" i="6"/>
  <c r="H113" i="6"/>
  <c r="L113" i="6"/>
  <c r="K114" i="6"/>
  <c r="I114" i="6"/>
  <c r="H114" i="6"/>
  <c r="L114" i="6"/>
  <c r="K115" i="6"/>
  <c r="I115" i="6"/>
  <c r="H115" i="6"/>
  <c r="L115" i="6"/>
  <c r="K116" i="6"/>
  <c r="I116" i="6"/>
  <c r="H116" i="6"/>
  <c r="L116" i="6"/>
  <c r="K117" i="6"/>
  <c r="I117" i="6"/>
  <c r="H117" i="6"/>
  <c r="L117" i="6"/>
  <c r="K118" i="6"/>
  <c r="I118" i="6"/>
  <c r="H118" i="6"/>
  <c r="L118" i="6"/>
  <c r="K119" i="6"/>
  <c r="I119" i="6"/>
  <c r="H119" i="6"/>
  <c r="L119" i="6"/>
  <c r="K120" i="6"/>
  <c r="I120" i="6"/>
  <c r="H120" i="6"/>
  <c r="L120" i="6"/>
  <c r="K121" i="6"/>
  <c r="I121" i="6"/>
  <c r="H121" i="6"/>
  <c r="L121" i="6"/>
  <c r="K122" i="6"/>
  <c r="I122" i="6"/>
  <c r="H122" i="6"/>
  <c r="L122" i="6"/>
  <c r="K123" i="6"/>
  <c r="I123" i="6"/>
  <c r="H123" i="6"/>
  <c r="L123" i="6"/>
  <c r="K124" i="6"/>
  <c r="I124" i="6"/>
  <c r="H124" i="6"/>
  <c r="L124" i="6"/>
  <c r="K125" i="6"/>
  <c r="I125" i="6"/>
  <c r="H125" i="6"/>
  <c r="L125" i="6"/>
  <c r="K126" i="6"/>
  <c r="I126" i="6"/>
  <c r="H126" i="6"/>
  <c r="L126" i="6"/>
  <c r="K127" i="6"/>
  <c r="I127" i="6"/>
  <c r="H127" i="6"/>
  <c r="L127" i="6"/>
  <c r="K128" i="6"/>
  <c r="I128" i="6"/>
  <c r="H128" i="6"/>
  <c r="L128" i="6"/>
  <c r="K129" i="6"/>
  <c r="I129" i="6"/>
  <c r="H129" i="6"/>
  <c r="L129" i="6"/>
  <c r="K130" i="6"/>
  <c r="I130" i="6"/>
  <c r="H130" i="6"/>
  <c r="L130" i="6"/>
  <c r="K131" i="6"/>
  <c r="I131" i="6"/>
  <c r="H131" i="6"/>
  <c r="L131" i="6"/>
  <c r="K132" i="6"/>
  <c r="I132" i="6"/>
  <c r="H132" i="6"/>
  <c r="L132" i="6"/>
  <c r="K133" i="6"/>
  <c r="I133" i="6"/>
  <c r="H133" i="6"/>
  <c r="L133" i="6"/>
  <c r="K134" i="6"/>
  <c r="I134" i="6"/>
  <c r="H134" i="6"/>
  <c r="L134" i="6"/>
  <c r="K135" i="6"/>
  <c r="I135" i="6"/>
  <c r="H135" i="6"/>
  <c r="L135" i="6"/>
  <c r="K136" i="6"/>
  <c r="I136" i="6"/>
  <c r="H136" i="6"/>
  <c r="L136" i="6"/>
  <c r="K137" i="6"/>
  <c r="I137" i="6"/>
  <c r="H137" i="6"/>
  <c r="L137" i="6"/>
  <c r="K138" i="6"/>
  <c r="I138" i="6"/>
  <c r="H138" i="6"/>
  <c r="L138" i="6"/>
  <c r="K139" i="6"/>
  <c r="I139" i="6"/>
  <c r="H139" i="6"/>
  <c r="L139" i="6"/>
  <c r="K140" i="6"/>
  <c r="I140" i="6"/>
  <c r="H140" i="6"/>
  <c r="L140" i="6"/>
  <c r="K141" i="6"/>
  <c r="I141" i="6"/>
  <c r="H141" i="6"/>
  <c r="L141" i="6"/>
  <c r="K142" i="6"/>
  <c r="I142" i="6"/>
  <c r="H142" i="6"/>
  <c r="L142" i="6"/>
  <c r="K143" i="6"/>
  <c r="I143" i="6"/>
  <c r="H143" i="6"/>
  <c r="L143" i="6"/>
  <c r="K144" i="6"/>
  <c r="I144" i="6"/>
  <c r="H144" i="6"/>
  <c r="L144" i="6"/>
  <c r="K145" i="6"/>
  <c r="I145" i="6"/>
  <c r="H145" i="6"/>
  <c r="L145" i="6"/>
  <c r="K146" i="6"/>
  <c r="I146" i="6"/>
  <c r="H146" i="6"/>
  <c r="L146" i="6"/>
  <c r="K147" i="6"/>
  <c r="I147" i="6"/>
  <c r="H147" i="6"/>
  <c r="L147" i="6"/>
  <c r="K148" i="6"/>
  <c r="I148" i="6"/>
  <c r="H148" i="6"/>
  <c r="L148" i="6"/>
  <c r="K149" i="6"/>
  <c r="I149" i="6"/>
  <c r="H149" i="6"/>
  <c r="L149" i="6"/>
  <c r="K150" i="6"/>
  <c r="I150" i="6"/>
  <c r="H150" i="6"/>
  <c r="L150" i="6"/>
  <c r="K151" i="6"/>
  <c r="I151" i="6"/>
  <c r="H151" i="6"/>
  <c r="L151" i="6"/>
  <c r="K152" i="6"/>
  <c r="I152" i="6"/>
  <c r="H152" i="6"/>
  <c r="L152" i="6"/>
  <c r="K153" i="6"/>
  <c r="I153" i="6"/>
  <c r="H153" i="6"/>
  <c r="L153" i="6"/>
  <c r="K154" i="6"/>
  <c r="I154" i="6"/>
  <c r="H154" i="6"/>
  <c r="L154" i="6"/>
  <c r="K155" i="6"/>
  <c r="I155" i="6"/>
  <c r="H155" i="6"/>
  <c r="L155" i="6"/>
  <c r="K156" i="6"/>
  <c r="I156" i="6"/>
  <c r="H156" i="6"/>
  <c r="L156" i="6"/>
  <c r="K157" i="6"/>
  <c r="I157" i="6"/>
  <c r="H157" i="6"/>
  <c r="L157" i="6"/>
  <c r="K158" i="6"/>
  <c r="I158" i="6"/>
  <c r="H158" i="6"/>
  <c r="L158" i="6"/>
  <c r="K159" i="6"/>
  <c r="I159" i="6"/>
  <c r="H159" i="6"/>
  <c r="L159" i="6"/>
  <c r="K160" i="6"/>
  <c r="I160" i="6"/>
  <c r="H160" i="6"/>
  <c r="L160" i="6"/>
  <c r="K161" i="6"/>
  <c r="I161" i="6"/>
  <c r="H161" i="6"/>
  <c r="L161" i="6"/>
  <c r="K162" i="6"/>
  <c r="I162" i="6"/>
  <c r="H162" i="6"/>
  <c r="L162" i="6"/>
  <c r="K163" i="6"/>
  <c r="I163" i="6"/>
  <c r="H163" i="6"/>
  <c r="L163" i="6"/>
  <c r="K164" i="6"/>
  <c r="I164" i="6"/>
  <c r="H164" i="6"/>
  <c r="L164" i="6"/>
  <c r="K165" i="6"/>
  <c r="I165" i="6"/>
  <c r="H165" i="6"/>
  <c r="L165" i="6"/>
  <c r="K166" i="6"/>
  <c r="I166" i="6"/>
  <c r="H166" i="6"/>
  <c r="L166" i="6"/>
  <c r="K167" i="6"/>
  <c r="I167" i="6"/>
  <c r="H167" i="6"/>
  <c r="L167" i="6"/>
  <c r="K168" i="6"/>
  <c r="I168" i="6"/>
  <c r="H168" i="6"/>
  <c r="L168" i="6"/>
  <c r="K169" i="6"/>
  <c r="I169" i="6"/>
  <c r="H169" i="6"/>
  <c r="L169" i="6"/>
  <c r="K170" i="6"/>
  <c r="I170" i="6"/>
  <c r="H170" i="6"/>
  <c r="L170" i="6"/>
  <c r="K171" i="6"/>
  <c r="I171" i="6"/>
  <c r="H171" i="6"/>
  <c r="L171" i="6"/>
  <c r="K172" i="6"/>
  <c r="I172" i="6"/>
  <c r="H172" i="6"/>
  <c r="L172" i="6"/>
  <c r="K173" i="6"/>
  <c r="I173" i="6"/>
  <c r="H173" i="6"/>
  <c r="L173" i="6"/>
  <c r="K174" i="6"/>
  <c r="I174" i="6"/>
  <c r="H174" i="6"/>
  <c r="L174" i="6"/>
  <c r="K175" i="6"/>
  <c r="I175" i="6"/>
  <c r="H175" i="6"/>
  <c r="L175" i="6"/>
  <c r="K176" i="6"/>
  <c r="I176" i="6"/>
  <c r="H176" i="6"/>
  <c r="L176" i="6"/>
  <c r="K177" i="6"/>
  <c r="I177" i="6"/>
  <c r="H177" i="6"/>
  <c r="L177" i="6"/>
  <c r="K178" i="6"/>
  <c r="I178" i="6"/>
  <c r="H178" i="6"/>
  <c r="L178" i="6"/>
  <c r="K179" i="6"/>
  <c r="I179" i="6"/>
  <c r="H179" i="6"/>
  <c r="L179" i="6"/>
  <c r="K180" i="6"/>
  <c r="I180" i="6"/>
  <c r="H180" i="6"/>
  <c r="L180" i="6"/>
  <c r="K181" i="6"/>
  <c r="I181" i="6"/>
  <c r="H181" i="6"/>
  <c r="L181" i="6"/>
  <c r="K182" i="6"/>
  <c r="I182" i="6"/>
  <c r="H182" i="6"/>
  <c r="L182" i="6"/>
  <c r="K183" i="6"/>
  <c r="I183" i="6"/>
  <c r="H183" i="6"/>
  <c r="L183" i="6"/>
  <c r="K184" i="6"/>
  <c r="I184" i="6"/>
  <c r="H184" i="6"/>
  <c r="L184" i="6"/>
  <c r="K185" i="6"/>
  <c r="I185" i="6"/>
  <c r="H185" i="6"/>
  <c r="L185" i="6"/>
  <c r="K186" i="6"/>
  <c r="I186" i="6"/>
  <c r="H186" i="6"/>
  <c r="L186" i="6"/>
  <c r="K187" i="6"/>
  <c r="I187" i="6"/>
  <c r="H187" i="6"/>
  <c r="L187" i="6"/>
  <c r="K188" i="6"/>
  <c r="I188" i="6"/>
  <c r="H188" i="6"/>
  <c r="L188" i="6"/>
  <c r="K189" i="6"/>
  <c r="I189" i="6"/>
  <c r="H189" i="6"/>
  <c r="L189" i="6"/>
  <c r="K190" i="6"/>
  <c r="I190" i="6"/>
  <c r="H190" i="6"/>
  <c r="L190" i="6"/>
  <c r="K191" i="6"/>
  <c r="I191" i="6"/>
  <c r="H191" i="6"/>
  <c r="L191" i="6"/>
  <c r="K192" i="6"/>
  <c r="I192" i="6"/>
  <c r="H192" i="6"/>
  <c r="L192" i="6"/>
  <c r="K193" i="6"/>
  <c r="I193" i="6"/>
  <c r="H193" i="6"/>
  <c r="L193" i="6"/>
  <c r="K194" i="6"/>
  <c r="I194" i="6"/>
  <c r="H194" i="6"/>
  <c r="L194" i="6"/>
  <c r="K195" i="6"/>
  <c r="I195" i="6"/>
  <c r="H195" i="6"/>
  <c r="L195" i="6"/>
  <c r="K196" i="6"/>
  <c r="I196" i="6"/>
  <c r="H196" i="6"/>
  <c r="L196" i="6"/>
  <c r="K197" i="6"/>
  <c r="I197" i="6"/>
  <c r="H197" i="6"/>
  <c r="L197" i="6"/>
  <c r="K198" i="6"/>
  <c r="I198" i="6"/>
  <c r="H198" i="6"/>
  <c r="L198" i="6"/>
  <c r="K199" i="6"/>
  <c r="I199" i="6"/>
  <c r="H199" i="6"/>
  <c r="L199" i="6"/>
  <c r="K200" i="6"/>
  <c r="I200" i="6"/>
  <c r="H200" i="6"/>
  <c r="L200" i="6"/>
  <c r="K201" i="6"/>
  <c r="I201" i="6"/>
  <c r="H201" i="6"/>
  <c r="L201" i="6"/>
  <c r="K202" i="6"/>
  <c r="I202" i="6"/>
  <c r="H202" i="6"/>
  <c r="L202" i="6"/>
  <c r="K203" i="6"/>
  <c r="I203" i="6"/>
  <c r="H203" i="6"/>
  <c r="L203" i="6"/>
  <c r="K204" i="6"/>
  <c r="I204" i="6"/>
  <c r="H204" i="6"/>
  <c r="L204" i="6"/>
  <c r="K205" i="6"/>
  <c r="I205" i="6"/>
  <c r="H205" i="6"/>
  <c r="L205" i="6"/>
  <c r="K206" i="6"/>
  <c r="I206" i="6"/>
  <c r="H206" i="6"/>
  <c r="L206" i="6"/>
  <c r="K207" i="6"/>
  <c r="I207" i="6"/>
  <c r="H207" i="6"/>
  <c r="L207" i="6"/>
  <c r="K208" i="6"/>
  <c r="I208" i="6"/>
  <c r="H208" i="6"/>
  <c r="L208" i="6"/>
  <c r="K209" i="6"/>
  <c r="I209" i="6"/>
  <c r="H209" i="6"/>
  <c r="L209" i="6"/>
  <c r="K210" i="6"/>
  <c r="I210" i="6"/>
  <c r="H210" i="6"/>
  <c r="L210" i="6"/>
  <c r="K211" i="6"/>
  <c r="I211" i="6"/>
  <c r="H211" i="6"/>
  <c r="L211" i="6"/>
  <c r="K212" i="6"/>
  <c r="I212" i="6"/>
  <c r="H212" i="6"/>
  <c r="L212" i="6"/>
  <c r="K213" i="6"/>
  <c r="I213" i="6"/>
  <c r="H213" i="6"/>
  <c r="L213" i="6"/>
  <c r="K214" i="6"/>
  <c r="I214" i="6"/>
  <c r="H214" i="6"/>
  <c r="L214" i="6"/>
  <c r="K215" i="6"/>
  <c r="I215" i="6"/>
  <c r="H215" i="6"/>
  <c r="L215" i="6"/>
  <c r="K216" i="6"/>
  <c r="I216" i="6"/>
  <c r="H216" i="6"/>
  <c r="L216" i="6"/>
  <c r="K217" i="6"/>
  <c r="I217" i="6"/>
  <c r="H217" i="6"/>
  <c r="L217" i="6"/>
  <c r="K218" i="6"/>
  <c r="I218" i="6"/>
  <c r="H218" i="6"/>
  <c r="L218" i="6"/>
  <c r="K219" i="6"/>
  <c r="I219" i="6"/>
  <c r="H219" i="6"/>
  <c r="L219" i="6"/>
  <c r="K220" i="6"/>
  <c r="I220" i="6"/>
  <c r="H220" i="6"/>
  <c r="L220" i="6"/>
  <c r="K221" i="6"/>
  <c r="I221" i="6"/>
  <c r="H221" i="6"/>
  <c r="L221" i="6"/>
  <c r="K222" i="6"/>
  <c r="I222" i="6"/>
  <c r="H222" i="6"/>
  <c r="L222" i="6"/>
  <c r="K223" i="6"/>
  <c r="I223" i="6"/>
  <c r="H223" i="6"/>
  <c r="L223" i="6"/>
  <c r="K224" i="6"/>
  <c r="I224" i="6"/>
  <c r="H224" i="6"/>
  <c r="L224" i="6"/>
  <c r="K225" i="6"/>
  <c r="I225" i="6"/>
  <c r="H225" i="6"/>
  <c r="L225" i="6"/>
  <c r="K226" i="6"/>
  <c r="I226" i="6"/>
  <c r="H226" i="6"/>
  <c r="L226" i="6"/>
  <c r="K227" i="6"/>
  <c r="I227" i="6"/>
  <c r="H227" i="6"/>
  <c r="L227" i="6"/>
  <c r="K228" i="6"/>
  <c r="I228" i="6"/>
  <c r="H228" i="6"/>
  <c r="L228" i="6"/>
  <c r="K229" i="6"/>
  <c r="I229" i="6"/>
  <c r="H229" i="6"/>
  <c r="L229" i="6"/>
  <c r="K230" i="6"/>
  <c r="I230" i="6"/>
  <c r="H230" i="6"/>
  <c r="L230" i="6"/>
  <c r="K231" i="6"/>
  <c r="I231" i="6"/>
  <c r="H231" i="6"/>
  <c r="L231" i="6"/>
  <c r="K232" i="6"/>
  <c r="I232" i="6"/>
  <c r="H232" i="6"/>
  <c r="L232" i="6"/>
  <c r="K233" i="6"/>
  <c r="I233" i="6"/>
  <c r="H233" i="6"/>
  <c r="L233" i="6"/>
  <c r="K234" i="6"/>
  <c r="I234" i="6"/>
  <c r="H234" i="6"/>
  <c r="L234" i="6"/>
  <c r="K235" i="6"/>
  <c r="I235" i="6"/>
  <c r="H235" i="6"/>
  <c r="L235" i="6"/>
  <c r="K236" i="6"/>
  <c r="I236" i="6"/>
  <c r="H236" i="6"/>
  <c r="L236" i="6"/>
  <c r="K237" i="6"/>
  <c r="I237" i="6"/>
  <c r="H237" i="6"/>
  <c r="L237" i="6"/>
  <c r="K238" i="6"/>
  <c r="I238" i="6"/>
  <c r="H238" i="6"/>
  <c r="L238" i="6"/>
  <c r="K239" i="6"/>
  <c r="I239" i="6"/>
  <c r="H239" i="6"/>
  <c r="L239" i="6"/>
  <c r="K240" i="6"/>
  <c r="I240" i="6"/>
  <c r="H240" i="6"/>
  <c r="L240" i="6"/>
  <c r="K241" i="6"/>
  <c r="I241" i="6"/>
  <c r="H241" i="6"/>
  <c r="L241" i="6"/>
  <c r="K242" i="6"/>
  <c r="I242" i="6"/>
  <c r="H242" i="6"/>
  <c r="L242" i="6"/>
  <c r="K243" i="6"/>
  <c r="I243" i="6"/>
  <c r="H243" i="6"/>
  <c r="L243" i="6"/>
  <c r="K244" i="6"/>
  <c r="I244" i="6"/>
  <c r="H244" i="6"/>
  <c r="L244" i="6"/>
  <c r="K245" i="6"/>
  <c r="I245" i="6"/>
  <c r="H245" i="6"/>
  <c r="L245" i="6"/>
  <c r="K246" i="6"/>
  <c r="I246" i="6"/>
  <c r="H246" i="6"/>
  <c r="L246" i="6"/>
  <c r="K247" i="6"/>
  <c r="I247" i="6"/>
  <c r="H247" i="6"/>
  <c r="L247" i="6"/>
  <c r="K248" i="6"/>
  <c r="I248" i="6"/>
  <c r="H248" i="6"/>
  <c r="L248" i="6"/>
  <c r="K249" i="6"/>
  <c r="I249" i="6"/>
  <c r="H249" i="6"/>
  <c r="L249" i="6"/>
  <c r="K250" i="6"/>
  <c r="I250" i="6"/>
  <c r="H250" i="6"/>
  <c r="L250" i="6"/>
  <c r="K251" i="6"/>
  <c r="I251" i="6"/>
  <c r="H251" i="6"/>
  <c r="L251" i="6"/>
  <c r="K252" i="6"/>
  <c r="I252" i="6"/>
  <c r="H252" i="6"/>
  <c r="L252" i="6"/>
  <c r="K253" i="6"/>
  <c r="I253" i="6"/>
  <c r="H253" i="6"/>
  <c r="L253" i="6"/>
  <c r="K254" i="6"/>
  <c r="I254" i="6"/>
  <c r="H254" i="6"/>
  <c r="L254" i="6"/>
  <c r="K255" i="6"/>
  <c r="I255" i="6"/>
  <c r="H255" i="6"/>
  <c r="L255" i="6"/>
  <c r="K256" i="6"/>
  <c r="I256" i="6"/>
  <c r="H256" i="6"/>
  <c r="L256" i="6"/>
  <c r="K257" i="6"/>
  <c r="I257" i="6"/>
  <c r="H257" i="6"/>
  <c r="L257" i="6"/>
  <c r="K258" i="6"/>
  <c r="I258" i="6"/>
  <c r="H258" i="6"/>
  <c r="L258" i="6"/>
  <c r="K259" i="6"/>
  <c r="I259" i="6"/>
  <c r="H259" i="6"/>
  <c r="L259" i="6"/>
  <c r="K260" i="6"/>
  <c r="I260" i="6"/>
  <c r="H260" i="6"/>
  <c r="L260" i="6"/>
  <c r="K261" i="6"/>
  <c r="I261" i="6"/>
  <c r="H261" i="6"/>
  <c r="L261" i="6"/>
  <c r="K262" i="6"/>
  <c r="I262" i="6"/>
  <c r="H262" i="6"/>
  <c r="L262" i="6"/>
  <c r="K263" i="6"/>
  <c r="I263" i="6"/>
  <c r="H263" i="6"/>
  <c r="L263" i="6"/>
  <c r="K264" i="6"/>
  <c r="I264" i="6"/>
  <c r="H264" i="6"/>
  <c r="L264" i="6"/>
  <c r="K265" i="6"/>
  <c r="I265" i="6"/>
  <c r="H265" i="6"/>
  <c r="L265" i="6"/>
  <c r="K266" i="6"/>
  <c r="I266" i="6"/>
  <c r="H266" i="6"/>
  <c r="L266" i="6"/>
  <c r="K267" i="6"/>
  <c r="I267" i="6"/>
  <c r="H267" i="6"/>
  <c r="L267" i="6"/>
  <c r="K268" i="6"/>
  <c r="I268" i="6"/>
  <c r="H268" i="6"/>
  <c r="L268" i="6"/>
  <c r="K269" i="6"/>
  <c r="I269" i="6"/>
  <c r="H269" i="6"/>
  <c r="L269" i="6"/>
  <c r="K270" i="6"/>
  <c r="I270" i="6"/>
  <c r="H270" i="6"/>
  <c r="L270" i="6"/>
  <c r="K271" i="6"/>
  <c r="I271" i="6"/>
  <c r="H271" i="6"/>
  <c r="L271" i="6"/>
  <c r="K272" i="6"/>
  <c r="I272" i="6"/>
  <c r="H272" i="6"/>
  <c r="L272" i="6"/>
  <c r="K273" i="6"/>
  <c r="I273" i="6"/>
  <c r="H273" i="6"/>
  <c r="L273" i="6"/>
  <c r="K274" i="6"/>
  <c r="I274" i="6"/>
  <c r="H274" i="6"/>
  <c r="L274" i="6"/>
  <c r="K275" i="6"/>
  <c r="I275" i="6"/>
  <c r="H275" i="6"/>
  <c r="L275" i="6"/>
  <c r="K276" i="6"/>
  <c r="I276" i="6"/>
  <c r="H276" i="6"/>
  <c r="L276" i="6"/>
  <c r="K277" i="6"/>
  <c r="I277" i="6"/>
  <c r="H277" i="6"/>
  <c r="L277" i="6"/>
  <c r="K278" i="6"/>
  <c r="I278" i="6"/>
  <c r="H278" i="6"/>
  <c r="L278" i="6"/>
  <c r="K279" i="6"/>
  <c r="I279" i="6"/>
  <c r="H279" i="6"/>
  <c r="L279" i="6"/>
  <c r="K280" i="6"/>
  <c r="I280" i="6"/>
  <c r="H280" i="6"/>
  <c r="L280" i="6"/>
  <c r="K281" i="6"/>
  <c r="I281" i="6"/>
  <c r="H281" i="6"/>
  <c r="L281" i="6"/>
  <c r="K282" i="6"/>
  <c r="I282" i="6"/>
  <c r="H282" i="6"/>
  <c r="L282" i="6"/>
  <c r="K283" i="6"/>
  <c r="I283" i="6"/>
  <c r="H283" i="6"/>
  <c r="L283" i="6"/>
  <c r="K284" i="6"/>
  <c r="I284" i="6"/>
  <c r="H284" i="6"/>
  <c r="L284" i="6"/>
  <c r="K285" i="6"/>
  <c r="I285" i="6"/>
  <c r="H285" i="6"/>
  <c r="L285" i="6"/>
  <c r="K286" i="6"/>
  <c r="I286" i="6"/>
  <c r="H286" i="6"/>
  <c r="L286" i="6"/>
  <c r="K287" i="6"/>
  <c r="I287" i="6"/>
  <c r="H287" i="6"/>
  <c r="L287" i="6"/>
  <c r="K288" i="6"/>
  <c r="I288" i="6"/>
  <c r="H288" i="6"/>
  <c r="L288" i="6"/>
  <c r="K289" i="6"/>
  <c r="I289" i="6"/>
  <c r="H289" i="6"/>
  <c r="L289" i="6"/>
  <c r="K290" i="6"/>
  <c r="I290" i="6"/>
  <c r="H290" i="6"/>
  <c r="L290" i="6"/>
  <c r="K291" i="6"/>
  <c r="I291" i="6"/>
  <c r="H291" i="6"/>
  <c r="L291" i="6"/>
  <c r="K292" i="6"/>
  <c r="I292" i="6"/>
  <c r="H292" i="6"/>
  <c r="L292" i="6"/>
  <c r="K293" i="6"/>
  <c r="I293" i="6"/>
  <c r="H293" i="6"/>
  <c r="L293" i="6"/>
  <c r="K294" i="6"/>
  <c r="I294" i="6"/>
  <c r="H294" i="6"/>
  <c r="L294" i="6"/>
  <c r="K295" i="6"/>
  <c r="I295" i="6"/>
  <c r="H295" i="6"/>
  <c r="L295" i="6"/>
  <c r="K296" i="6"/>
  <c r="I296" i="6"/>
  <c r="H296" i="6"/>
  <c r="L296" i="6"/>
  <c r="K297" i="6"/>
  <c r="I297" i="6"/>
  <c r="H297" i="6"/>
  <c r="L297" i="6"/>
  <c r="K298" i="6"/>
  <c r="I298" i="6"/>
  <c r="H298" i="6"/>
  <c r="L298" i="6"/>
  <c r="K299" i="6"/>
  <c r="I299" i="6"/>
  <c r="H299" i="6"/>
  <c r="L299" i="6"/>
  <c r="K300" i="6"/>
  <c r="I300" i="6"/>
  <c r="H300" i="6"/>
  <c r="L300" i="6"/>
  <c r="K301" i="6"/>
  <c r="I301" i="6"/>
  <c r="H301" i="6"/>
  <c r="L301" i="6"/>
  <c r="K302" i="6"/>
  <c r="I302" i="6"/>
  <c r="H302" i="6"/>
  <c r="L302" i="6"/>
  <c r="K303" i="6"/>
  <c r="I303" i="6"/>
  <c r="H303" i="6"/>
  <c r="L303" i="6"/>
  <c r="K304" i="6"/>
  <c r="I304" i="6"/>
  <c r="H304" i="6"/>
  <c r="L304" i="6"/>
  <c r="K305" i="6"/>
  <c r="I305" i="6"/>
  <c r="H305" i="6"/>
  <c r="L305" i="6"/>
  <c r="K306" i="6"/>
  <c r="I306" i="6"/>
  <c r="H306" i="6"/>
  <c r="L306" i="6"/>
  <c r="K307" i="6"/>
  <c r="I307" i="6"/>
  <c r="H307" i="6"/>
  <c r="L307" i="6"/>
  <c r="K308" i="6"/>
  <c r="I308" i="6"/>
  <c r="H308" i="6"/>
  <c r="L308" i="6"/>
  <c r="K309" i="6"/>
  <c r="I309" i="6"/>
  <c r="H309" i="6"/>
  <c r="L309" i="6"/>
  <c r="K310" i="6"/>
  <c r="I310" i="6"/>
  <c r="H310" i="6"/>
  <c r="L310" i="6"/>
  <c r="K311" i="6"/>
  <c r="I311" i="6"/>
  <c r="H311" i="6"/>
  <c r="L311" i="6"/>
  <c r="K312" i="6"/>
  <c r="I312" i="6"/>
  <c r="H312" i="6"/>
  <c r="L312" i="6"/>
  <c r="K313" i="6"/>
  <c r="I313" i="6"/>
  <c r="H313" i="6"/>
  <c r="L313" i="6"/>
  <c r="K314" i="6"/>
  <c r="I314" i="6"/>
  <c r="H314" i="6"/>
  <c r="L314" i="6"/>
  <c r="K315" i="6"/>
  <c r="I315" i="6"/>
  <c r="H315" i="6"/>
  <c r="L315" i="6"/>
  <c r="K316" i="6"/>
  <c r="I316" i="6"/>
  <c r="H316" i="6"/>
  <c r="L316" i="6"/>
  <c r="K317" i="6"/>
  <c r="I317" i="6"/>
  <c r="H317" i="6"/>
  <c r="L317" i="6"/>
  <c r="K318" i="6"/>
  <c r="I318" i="6"/>
  <c r="H318" i="6"/>
  <c r="L318" i="6"/>
  <c r="K319" i="6"/>
  <c r="I319" i="6"/>
  <c r="H319" i="6"/>
  <c r="L319" i="6"/>
  <c r="K320" i="6"/>
  <c r="I320" i="6"/>
  <c r="H320" i="6"/>
  <c r="L320" i="6"/>
  <c r="K321" i="6"/>
  <c r="I321" i="6"/>
  <c r="H321" i="6"/>
  <c r="L321" i="6"/>
  <c r="K322" i="6"/>
  <c r="I322" i="6"/>
  <c r="H322" i="6"/>
  <c r="L322" i="6"/>
  <c r="K323" i="6"/>
  <c r="I323" i="6"/>
  <c r="H323" i="6"/>
  <c r="L323" i="6"/>
  <c r="K324" i="6"/>
  <c r="I324" i="6"/>
  <c r="H324" i="6"/>
  <c r="L324" i="6"/>
  <c r="K325" i="6"/>
  <c r="I325" i="6"/>
  <c r="H325" i="6"/>
  <c r="L325" i="6"/>
  <c r="K326" i="6"/>
  <c r="I326" i="6"/>
  <c r="H326" i="6"/>
  <c r="L326" i="6"/>
  <c r="K327" i="6"/>
  <c r="I327" i="6"/>
  <c r="H327" i="6"/>
  <c r="L327" i="6"/>
  <c r="K328" i="6"/>
  <c r="I328" i="6"/>
  <c r="H328" i="6"/>
  <c r="L328" i="6"/>
  <c r="K329" i="6"/>
  <c r="I329" i="6"/>
  <c r="H329" i="6"/>
  <c r="L329" i="6"/>
  <c r="K330" i="6"/>
  <c r="I330" i="6"/>
  <c r="H330" i="6"/>
  <c r="L330" i="6"/>
  <c r="K331" i="6"/>
  <c r="I331" i="6"/>
  <c r="H331" i="6"/>
  <c r="L331" i="6"/>
  <c r="K332" i="6"/>
  <c r="I332" i="6"/>
  <c r="H332" i="6"/>
  <c r="L332" i="6"/>
  <c r="K333" i="6"/>
  <c r="I333" i="6"/>
  <c r="H333" i="6"/>
  <c r="L333" i="6"/>
  <c r="K334" i="6"/>
  <c r="I334" i="6"/>
  <c r="H334" i="6"/>
  <c r="L334" i="6"/>
  <c r="K335" i="6"/>
  <c r="I335" i="6"/>
  <c r="H335" i="6"/>
  <c r="L335" i="6"/>
  <c r="K336" i="6"/>
  <c r="I336" i="6"/>
  <c r="H336" i="6"/>
  <c r="L336" i="6"/>
  <c r="K337" i="6"/>
  <c r="I337" i="6"/>
  <c r="H337" i="6"/>
  <c r="L337" i="6"/>
  <c r="K338" i="6"/>
  <c r="I338" i="6"/>
  <c r="H338" i="6"/>
  <c r="L338" i="6"/>
  <c r="K339" i="6"/>
  <c r="I339" i="6"/>
  <c r="H339" i="6"/>
  <c r="L339" i="6"/>
  <c r="K340" i="6"/>
  <c r="I340" i="6"/>
  <c r="H340" i="6"/>
  <c r="L340" i="6"/>
  <c r="K341" i="6"/>
  <c r="I341" i="6"/>
  <c r="H341" i="6"/>
  <c r="L341" i="6"/>
  <c r="K342" i="6"/>
  <c r="I342" i="6"/>
  <c r="H342" i="6"/>
  <c r="L342" i="6"/>
  <c r="K343" i="6"/>
  <c r="I343" i="6"/>
  <c r="H343" i="6"/>
  <c r="L343" i="6"/>
  <c r="K344" i="6"/>
  <c r="I344" i="6"/>
  <c r="H344" i="6"/>
  <c r="L344" i="6"/>
  <c r="K345" i="6"/>
  <c r="I345" i="6"/>
  <c r="H345" i="6"/>
  <c r="L345" i="6"/>
  <c r="K346" i="6"/>
  <c r="I346" i="6"/>
  <c r="H346" i="6"/>
  <c r="L346" i="6"/>
  <c r="K347" i="6"/>
  <c r="I347" i="6"/>
  <c r="H347" i="6"/>
  <c r="L347" i="6"/>
  <c r="K348" i="6"/>
  <c r="I348" i="6"/>
  <c r="H348" i="6"/>
  <c r="L348" i="6"/>
  <c r="K349" i="6"/>
  <c r="I349" i="6"/>
  <c r="H349" i="6"/>
  <c r="L349" i="6"/>
  <c r="K350" i="6"/>
  <c r="I350" i="6"/>
  <c r="H350" i="6"/>
  <c r="L350" i="6"/>
  <c r="K351" i="6"/>
  <c r="I351" i="6"/>
  <c r="H351" i="6"/>
  <c r="L351" i="6"/>
  <c r="K352" i="6"/>
  <c r="I352" i="6"/>
  <c r="H352" i="6"/>
  <c r="L352" i="6"/>
  <c r="K353" i="6"/>
  <c r="I353" i="6"/>
  <c r="H353" i="6"/>
  <c r="L353" i="6"/>
  <c r="K354" i="6"/>
  <c r="I354" i="6"/>
  <c r="H354" i="6"/>
  <c r="L354" i="6"/>
  <c r="K355" i="6"/>
  <c r="I355" i="6"/>
  <c r="H355" i="6"/>
  <c r="L355" i="6"/>
  <c r="K356" i="6"/>
  <c r="I356" i="6"/>
  <c r="H356" i="6"/>
  <c r="L356" i="6"/>
  <c r="K357" i="6"/>
  <c r="I357" i="6"/>
  <c r="H357" i="6"/>
  <c r="L357" i="6"/>
  <c r="K358" i="6"/>
  <c r="I358" i="6"/>
  <c r="H358" i="6"/>
  <c r="L358" i="6"/>
  <c r="K359" i="6"/>
  <c r="I359" i="6"/>
  <c r="H359" i="6"/>
  <c r="L359" i="6"/>
  <c r="K360" i="6"/>
  <c r="I360" i="6"/>
  <c r="H360" i="6"/>
  <c r="L360" i="6"/>
  <c r="K361" i="6"/>
  <c r="I361" i="6"/>
  <c r="H361" i="6"/>
  <c r="L361" i="6"/>
  <c r="K362" i="6"/>
  <c r="I362" i="6"/>
  <c r="H362" i="6"/>
  <c r="L362" i="6"/>
  <c r="K363" i="6"/>
  <c r="I363" i="6"/>
  <c r="H363" i="6"/>
  <c r="L363" i="6"/>
  <c r="K364" i="6"/>
  <c r="I364" i="6"/>
  <c r="H364" i="6"/>
  <c r="L364" i="6"/>
  <c r="K365" i="6"/>
  <c r="I365" i="6"/>
  <c r="H365" i="6"/>
  <c r="L365" i="6"/>
  <c r="K366" i="6"/>
  <c r="I366" i="6"/>
  <c r="H366" i="6"/>
  <c r="L366" i="6"/>
  <c r="K367" i="6"/>
  <c r="I367" i="6"/>
  <c r="H367" i="6"/>
  <c r="L367" i="6"/>
  <c r="K368" i="6"/>
  <c r="I368" i="6"/>
  <c r="H368" i="6"/>
  <c r="L368" i="6"/>
  <c r="K369" i="6"/>
  <c r="I369" i="6"/>
  <c r="H369" i="6"/>
  <c r="L369" i="6"/>
  <c r="K370" i="6"/>
  <c r="I370" i="6"/>
  <c r="H370" i="6"/>
  <c r="L370" i="6"/>
  <c r="K371" i="6"/>
  <c r="I371" i="6"/>
  <c r="H371" i="6"/>
  <c r="L371" i="6"/>
  <c r="K372" i="6"/>
  <c r="I372" i="6"/>
  <c r="H372" i="6"/>
  <c r="L372" i="6"/>
  <c r="K373" i="6"/>
  <c r="I373" i="6"/>
  <c r="H373" i="6"/>
  <c r="L373" i="6"/>
  <c r="K374" i="6"/>
  <c r="I374" i="6"/>
  <c r="H374" i="6"/>
  <c r="L374" i="6"/>
  <c r="K375" i="6"/>
  <c r="I375" i="6"/>
  <c r="H375" i="6"/>
  <c r="L375" i="6"/>
  <c r="K376" i="6"/>
  <c r="I376" i="6"/>
  <c r="H376" i="6"/>
  <c r="L376" i="6"/>
  <c r="K377" i="6"/>
  <c r="I377" i="6"/>
  <c r="H377" i="6"/>
  <c r="L377" i="6"/>
  <c r="K378" i="6"/>
  <c r="I378" i="6"/>
  <c r="H378" i="6"/>
  <c r="L378" i="6"/>
  <c r="K379" i="6"/>
  <c r="I379" i="6"/>
  <c r="H379" i="6"/>
  <c r="L379" i="6"/>
  <c r="K380" i="6"/>
  <c r="I380" i="6"/>
  <c r="H380" i="6"/>
  <c r="L380" i="6"/>
  <c r="K381" i="6"/>
  <c r="I381" i="6"/>
  <c r="H381" i="6"/>
  <c r="L381" i="6"/>
  <c r="K382" i="6"/>
  <c r="I382" i="6"/>
  <c r="H382" i="6"/>
  <c r="L382" i="6"/>
  <c r="K383" i="6"/>
  <c r="I383" i="6"/>
  <c r="H383" i="6"/>
  <c r="L383" i="6"/>
  <c r="K384" i="6"/>
  <c r="I384" i="6"/>
  <c r="H384" i="6"/>
  <c r="L384" i="6"/>
  <c r="K385" i="6"/>
  <c r="I385" i="6"/>
  <c r="H385" i="6"/>
  <c r="L385" i="6"/>
  <c r="K386" i="6"/>
  <c r="I386" i="6"/>
  <c r="H386" i="6"/>
  <c r="L386" i="6"/>
  <c r="K387" i="6"/>
  <c r="I387" i="6"/>
  <c r="H387" i="6"/>
  <c r="L387" i="6"/>
  <c r="K388" i="6"/>
  <c r="I388" i="6"/>
  <c r="H388" i="6"/>
  <c r="L388" i="6"/>
  <c r="K389" i="6"/>
  <c r="I389" i="6"/>
  <c r="H389" i="6"/>
  <c r="L389" i="6"/>
  <c r="K390" i="6"/>
  <c r="I390" i="6"/>
  <c r="H390" i="6"/>
  <c r="L390" i="6"/>
  <c r="K391" i="6"/>
  <c r="I391" i="6"/>
  <c r="H391" i="6"/>
  <c r="L391" i="6"/>
  <c r="K392" i="6"/>
  <c r="I392" i="6"/>
  <c r="H392" i="6"/>
  <c r="L392" i="6"/>
  <c r="K393" i="6"/>
  <c r="I393" i="6"/>
  <c r="H393" i="6"/>
  <c r="L393" i="6"/>
  <c r="K394" i="6"/>
  <c r="I394" i="6"/>
  <c r="H394" i="6"/>
  <c r="L394" i="6"/>
  <c r="K395" i="6"/>
  <c r="I395" i="6"/>
  <c r="H395" i="6"/>
  <c r="L395" i="6"/>
  <c r="K396" i="6"/>
  <c r="I396" i="6"/>
  <c r="H396" i="6"/>
  <c r="L396" i="6"/>
  <c r="K397" i="6"/>
  <c r="I397" i="6"/>
  <c r="H397" i="6"/>
  <c r="L397" i="6"/>
  <c r="K398" i="6"/>
  <c r="I398" i="6"/>
  <c r="H398" i="6"/>
  <c r="L398" i="6"/>
  <c r="K399" i="6"/>
  <c r="I399" i="6"/>
  <c r="H399" i="6"/>
  <c r="L399" i="6"/>
  <c r="K400" i="6"/>
  <c r="I400" i="6"/>
  <c r="H400" i="6"/>
  <c r="L400" i="6"/>
  <c r="K401" i="6"/>
  <c r="I401" i="6"/>
  <c r="H401" i="6"/>
  <c r="L401" i="6"/>
  <c r="K402" i="6"/>
  <c r="I402" i="6"/>
  <c r="H402" i="6"/>
  <c r="L402" i="6"/>
  <c r="K403" i="6"/>
  <c r="I403" i="6"/>
  <c r="H403" i="6"/>
  <c r="L403" i="6"/>
  <c r="K404" i="6"/>
  <c r="I404" i="6"/>
  <c r="H404" i="6"/>
  <c r="L404" i="6"/>
  <c r="K405" i="6"/>
  <c r="I405" i="6"/>
  <c r="H405" i="6"/>
  <c r="L405" i="6"/>
  <c r="K406" i="6"/>
  <c r="I406" i="6"/>
  <c r="H406" i="6"/>
  <c r="L406" i="6"/>
  <c r="K407" i="6"/>
  <c r="I407" i="6"/>
  <c r="H407" i="6"/>
  <c r="L407" i="6"/>
  <c r="K408" i="6"/>
  <c r="I408" i="6"/>
  <c r="H408" i="6"/>
  <c r="L408" i="6"/>
  <c r="K409" i="6"/>
  <c r="I409" i="6"/>
  <c r="H409" i="6"/>
  <c r="L409" i="6"/>
  <c r="K410" i="6"/>
  <c r="I410" i="6"/>
  <c r="H410" i="6"/>
  <c r="L410" i="6"/>
  <c r="K411" i="6"/>
  <c r="I411" i="6"/>
  <c r="H411" i="6"/>
  <c r="L411" i="6"/>
  <c r="K412" i="6"/>
  <c r="I412" i="6"/>
  <c r="H412" i="6"/>
  <c r="L412" i="6"/>
  <c r="K413" i="6"/>
  <c r="I413" i="6"/>
  <c r="H413" i="6"/>
  <c r="L413" i="6"/>
  <c r="K414" i="6"/>
  <c r="I414" i="6"/>
  <c r="H414" i="6"/>
  <c r="L414" i="6"/>
  <c r="K415" i="6"/>
  <c r="I415" i="6"/>
  <c r="H415" i="6"/>
  <c r="L415" i="6"/>
  <c r="K416" i="6"/>
  <c r="I416" i="6"/>
  <c r="H416" i="6"/>
  <c r="L416" i="6"/>
  <c r="K417" i="6"/>
  <c r="I417" i="6"/>
  <c r="H417" i="6"/>
  <c r="L417" i="6"/>
  <c r="K418" i="6"/>
  <c r="I418" i="6"/>
  <c r="H418" i="6"/>
  <c r="L418" i="6"/>
  <c r="K419" i="6"/>
  <c r="I419" i="6"/>
  <c r="H419" i="6"/>
  <c r="L419" i="6"/>
  <c r="K420" i="6"/>
  <c r="I420" i="6"/>
  <c r="H420" i="6"/>
  <c r="L420" i="6"/>
  <c r="K421" i="6"/>
  <c r="I421" i="6"/>
  <c r="H421" i="6"/>
  <c r="L421" i="6"/>
  <c r="K422" i="6"/>
  <c r="I422" i="6"/>
  <c r="H422" i="6"/>
  <c r="L422" i="6"/>
  <c r="K423" i="6"/>
  <c r="I423" i="6"/>
  <c r="H423" i="6"/>
  <c r="L423" i="6"/>
  <c r="K424" i="6"/>
  <c r="I424" i="6"/>
  <c r="H424" i="6"/>
  <c r="L424" i="6"/>
  <c r="K425" i="6"/>
  <c r="I425" i="6"/>
  <c r="H425" i="6"/>
  <c r="L425" i="6"/>
  <c r="K426" i="6"/>
  <c r="I426" i="6"/>
  <c r="H426" i="6"/>
  <c r="L426" i="6"/>
  <c r="K427" i="6"/>
  <c r="I427" i="6"/>
  <c r="H427" i="6"/>
  <c r="L427" i="6"/>
  <c r="K428" i="6"/>
  <c r="I428" i="6"/>
  <c r="H428" i="6"/>
  <c r="L428" i="6"/>
  <c r="K429" i="6"/>
  <c r="I429" i="6"/>
  <c r="H429" i="6"/>
  <c r="L429" i="6"/>
  <c r="K430" i="6"/>
  <c r="I430" i="6"/>
  <c r="H430" i="6"/>
  <c r="L430" i="6"/>
  <c r="K431" i="6"/>
  <c r="I431" i="6"/>
  <c r="H431" i="6"/>
  <c r="L431" i="6"/>
  <c r="K432" i="6"/>
  <c r="I432" i="6"/>
  <c r="H432" i="6"/>
  <c r="L432" i="6"/>
  <c r="K433" i="6"/>
  <c r="I433" i="6"/>
  <c r="H433" i="6"/>
  <c r="L433" i="6"/>
  <c r="K434" i="6"/>
  <c r="I434" i="6"/>
  <c r="H434" i="6"/>
  <c r="L434" i="6"/>
  <c r="K435" i="6"/>
  <c r="I435" i="6"/>
  <c r="H435" i="6"/>
  <c r="L435" i="6"/>
  <c r="K436" i="6"/>
  <c r="I436" i="6"/>
  <c r="H436" i="6"/>
  <c r="L436" i="6"/>
  <c r="K437" i="6"/>
  <c r="I437" i="6"/>
  <c r="H437" i="6"/>
  <c r="L437" i="6"/>
  <c r="K438" i="6"/>
  <c r="I438" i="6"/>
  <c r="H438" i="6"/>
  <c r="L438" i="6"/>
  <c r="K439" i="6"/>
  <c r="I439" i="6"/>
  <c r="H439" i="6"/>
  <c r="L439" i="6"/>
  <c r="K440" i="6"/>
  <c r="I440" i="6"/>
  <c r="H440" i="6"/>
  <c r="L440" i="6"/>
  <c r="K441" i="6"/>
  <c r="I441" i="6"/>
  <c r="H441" i="6"/>
  <c r="L441" i="6"/>
  <c r="K442" i="6"/>
  <c r="I442" i="6"/>
  <c r="H442" i="6"/>
  <c r="L442" i="6"/>
  <c r="K443" i="6"/>
  <c r="I443" i="6"/>
  <c r="H443" i="6"/>
  <c r="L443" i="6"/>
  <c r="K444" i="6"/>
  <c r="I444" i="6"/>
  <c r="H444" i="6"/>
  <c r="L444" i="6"/>
  <c r="K445" i="6"/>
  <c r="I445" i="6"/>
  <c r="H445" i="6"/>
  <c r="L445" i="6"/>
  <c r="K446" i="6"/>
  <c r="I446" i="6"/>
  <c r="H446" i="6"/>
  <c r="L446" i="6"/>
  <c r="K447" i="6"/>
  <c r="I447" i="6"/>
  <c r="H447" i="6"/>
  <c r="L447" i="6"/>
  <c r="K448" i="6"/>
  <c r="I448" i="6"/>
  <c r="H448" i="6"/>
  <c r="L448" i="6"/>
  <c r="K449" i="6"/>
  <c r="I449" i="6"/>
  <c r="H449" i="6"/>
  <c r="L449" i="6"/>
  <c r="K450" i="6"/>
  <c r="I450" i="6"/>
  <c r="H450" i="6"/>
  <c r="L450" i="6"/>
  <c r="K451" i="6"/>
  <c r="I451" i="6"/>
  <c r="H451" i="6"/>
  <c r="L451" i="6"/>
  <c r="K452" i="6"/>
  <c r="I452" i="6"/>
  <c r="H452" i="6"/>
  <c r="L452" i="6"/>
  <c r="K453" i="6"/>
  <c r="I453" i="6"/>
  <c r="H453" i="6"/>
  <c r="L453" i="6"/>
  <c r="K454" i="6"/>
  <c r="I454" i="6"/>
  <c r="H454" i="6"/>
  <c r="L454" i="6"/>
  <c r="K455" i="6"/>
  <c r="I455" i="6"/>
  <c r="H455" i="6"/>
  <c r="L455" i="6"/>
  <c r="K456" i="6"/>
  <c r="I456" i="6"/>
  <c r="H456" i="6"/>
  <c r="L456" i="6"/>
  <c r="K457" i="6"/>
  <c r="I457" i="6"/>
  <c r="H457" i="6"/>
  <c r="L457" i="6"/>
  <c r="K458" i="6"/>
  <c r="I458" i="6"/>
  <c r="H458" i="6"/>
  <c r="L458" i="6"/>
  <c r="K459" i="6"/>
  <c r="I459" i="6"/>
  <c r="H459" i="6"/>
  <c r="L459" i="6"/>
  <c r="K460" i="6"/>
  <c r="I460" i="6"/>
  <c r="H460" i="6"/>
  <c r="L460" i="6"/>
  <c r="K461" i="6"/>
  <c r="I461" i="6"/>
  <c r="H461" i="6"/>
  <c r="L461" i="6"/>
  <c r="K462" i="6"/>
  <c r="I462" i="6"/>
  <c r="H462" i="6"/>
  <c r="L462" i="6"/>
  <c r="K463" i="6"/>
  <c r="I463" i="6"/>
  <c r="H463" i="6"/>
  <c r="L463" i="6"/>
  <c r="K464" i="6"/>
  <c r="I464" i="6"/>
  <c r="H464" i="6"/>
  <c r="L464" i="6"/>
  <c r="K465" i="6"/>
  <c r="I465" i="6"/>
  <c r="H465" i="6"/>
  <c r="L465" i="6"/>
  <c r="K466" i="6"/>
  <c r="I466" i="6"/>
  <c r="H466" i="6"/>
  <c r="L466" i="6"/>
  <c r="K467" i="6"/>
  <c r="I467" i="6"/>
  <c r="H467" i="6"/>
  <c r="L467" i="6"/>
  <c r="K468" i="6"/>
  <c r="I468" i="6"/>
  <c r="H468" i="6"/>
  <c r="L468" i="6"/>
  <c r="K469" i="6"/>
  <c r="I469" i="6"/>
  <c r="H469" i="6"/>
  <c r="L469" i="6"/>
  <c r="K470" i="6"/>
  <c r="I470" i="6"/>
  <c r="H470" i="6"/>
  <c r="L470" i="6"/>
  <c r="K471" i="6"/>
  <c r="I471" i="6"/>
  <c r="H471" i="6"/>
  <c r="L471" i="6"/>
  <c r="K472" i="6"/>
  <c r="I472" i="6"/>
  <c r="H472" i="6"/>
  <c r="L472" i="6"/>
  <c r="K473" i="6"/>
  <c r="I473" i="6"/>
  <c r="H473" i="6"/>
  <c r="L473" i="6"/>
  <c r="K474" i="6"/>
  <c r="I474" i="6"/>
  <c r="H474" i="6"/>
  <c r="L474" i="6"/>
  <c r="K475" i="6"/>
  <c r="I475" i="6"/>
  <c r="H475" i="6"/>
  <c r="L475" i="6"/>
  <c r="K476" i="6"/>
  <c r="I476" i="6"/>
  <c r="H476" i="6"/>
  <c r="L476" i="6"/>
  <c r="K477" i="6"/>
  <c r="I477" i="6"/>
  <c r="H477" i="6"/>
  <c r="L477" i="6"/>
  <c r="K478" i="6"/>
  <c r="I478" i="6"/>
  <c r="H478" i="6"/>
  <c r="L478" i="6"/>
  <c r="K479" i="6"/>
  <c r="I479" i="6"/>
  <c r="H479" i="6"/>
  <c r="L479" i="6"/>
  <c r="K480" i="6"/>
  <c r="I480" i="6"/>
  <c r="H480" i="6"/>
  <c r="L480" i="6"/>
  <c r="K481" i="6"/>
  <c r="I481" i="6"/>
  <c r="H481" i="6"/>
  <c r="L481" i="6"/>
  <c r="K482" i="6"/>
  <c r="I482" i="6"/>
  <c r="H482" i="6"/>
  <c r="L482" i="6"/>
  <c r="K483" i="6"/>
  <c r="I483" i="6"/>
  <c r="H483" i="6"/>
  <c r="L483" i="6"/>
  <c r="K484" i="6"/>
  <c r="I484" i="6"/>
  <c r="H484" i="6"/>
  <c r="L484" i="6"/>
  <c r="K485" i="6"/>
  <c r="I485" i="6"/>
  <c r="H485" i="6"/>
  <c r="L485" i="6"/>
  <c r="K486" i="6"/>
  <c r="I486" i="6"/>
  <c r="H486" i="6"/>
  <c r="L486" i="6"/>
  <c r="K487" i="6"/>
  <c r="I487" i="6"/>
  <c r="H487" i="6"/>
  <c r="L487" i="6"/>
  <c r="K488" i="6"/>
  <c r="I488" i="6"/>
  <c r="H488" i="6"/>
  <c r="L488" i="6"/>
  <c r="K489" i="6"/>
  <c r="I489" i="6"/>
  <c r="H489" i="6"/>
  <c r="L489" i="6"/>
  <c r="K490" i="6"/>
  <c r="I490" i="6"/>
  <c r="H490" i="6"/>
  <c r="L490" i="6"/>
  <c r="K491" i="6"/>
  <c r="I491" i="6"/>
  <c r="H491" i="6"/>
  <c r="L491" i="6"/>
  <c r="K492" i="6"/>
  <c r="I492" i="6"/>
  <c r="H492" i="6"/>
  <c r="L492" i="6"/>
  <c r="K493" i="6"/>
  <c r="I493" i="6"/>
  <c r="H493" i="6"/>
  <c r="L493" i="6"/>
  <c r="K494" i="6"/>
  <c r="I494" i="6"/>
  <c r="H494" i="6"/>
  <c r="L494" i="6"/>
  <c r="K495" i="6"/>
  <c r="I495" i="6"/>
  <c r="H495" i="6"/>
  <c r="L495" i="6"/>
  <c r="K496" i="6"/>
  <c r="I496" i="6"/>
  <c r="H496" i="6"/>
  <c r="L496" i="6"/>
  <c r="K497" i="6"/>
  <c r="I497" i="6"/>
  <c r="H497" i="6"/>
  <c r="L497" i="6"/>
  <c r="K498" i="6"/>
  <c r="I498" i="6"/>
  <c r="H498" i="6"/>
  <c r="L498" i="6"/>
  <c r="K499" i="6"/>
  <c r="I499" i="6"/>
  <c r="H499" i="6"/>
  <c r="L499" i="6"/>
  <c r="K500" i="6"/>
  <c r="I500" i="6"/>
  <c r="H500" i="6"/>
  <c r="L500" i="6"/>
  <c r="K501" i="6"/>
  <c r="I501" i="6"/>
  <c r="H501" i="6"/>
  <c r="L501" i="6"/>
  <c r="K502" i="6"/>
  <c r="I502" i="6"/>
  <c r="H502" i="6"/>
  <c r="L502" i="6"/>
  <c r="K503" i="6"/>
  <c r="I503" i="6"/>
  <c r="H503" i="6"/>
  <c r="L503" i="6"/>
  <c r="K504" i="6"/>
  <c r="I504" i="6"/>
  <c r="H504" i="6"/>
  <c r="L504" i="6"/>
  <c r="K505" i="6"/>
  <c r="I505" i="6"/>
  <c r="H505" i="6"/>
  <c r="L505" i="6"/>
  <c r="K506" i="6"/>
  <c r="I506" i="6"/>
  <c r="H506" i="6"/>
  <c r="L506" i="6"/>
  <c r="K507" i="6"/>
  <c r="I507" i="6"/>
  <c r="H507" i="6"/>
  <c r="L507" i="6"/>
  <c r="K508" i="6"/>
  <c r="I508" i="6"/>
  <c r="H508" i="6"/>
  <c r="L508" i="6"/>
  <c r="K509" i="6"/>
  <c r="I509" i="6"/>
  <c r="H509" i="6"/>
  <c r="L509" i="6"/>
  <c r="K510" i="6"/>
  <c r="I510" i="6"/>
  <c r="H510" i="6"/>
  <c r="L510" i="6"/>
  <c r="K511" i="6"/>
  <c r="I511" i="6"/>
  <c r="H511" i="6"/>
  <c r="L511" i="6"/>
  <c r="K512" i="6"/>
  <c r="I512" i="6"/>
  <c r="H512" i="6"/>
  <c r="L512" i="6"/>
  <c r="K513" i="6"/>
  <c r="I513" i="6"/>
  <c r="H513" i="6"/>
  <c r="L513" i="6"/>
  <c r="K514" i="6"/>
  <c r="I514" i="6"/>
  <c r="H514" i="6"/>
  <c r="L514" i="6"/>
  <c r="K515" i="6"/>
  <c r="I515" i="6"/>
  <c r="H515" i="6"/>
  <c r="L515" i="6"/>
  <c r="K516" i="6"/>
  <c r="I516" i="6"/>
  <c r="H516" i="6"/>
  <c r="L516" i="6"/>
  <c r="K517" i="6"/>
  <c r="I517" i="6"/>
  <c r="H517" i="6"/>
  <c r="L517" i="6"/>
  <c r="K518" i="6"/>
  <c r="I518" i="6"/>
  <c r="H518" i="6"/>
  <c r="L518" i="6"/>
  <c r="K519" i="6"/>
  <c r="I519" i="6"/>
  <c r="H519" i="6"/>
  <c r="L519" i="6"/>
  <c r="K520" i="6"/>
  <c r="I520" i="6"/>
  <c r="H520" i="6"/>
  <c r="L520" i="6"/>
  <c r="K521" i="6"/>
  <c r="I521" i="6"/>
  <c r="H521" i="6"/>
  <c r="L521" i="6"/>
  <c r="K522" i="6"/>
  <c r="I522" i="6"/>
  <c r="H522" i="6"/>
  <c r="L522" i="6"/>
  <c r="K523" i="6"/>
  <c r="I523" i="6"/>
  <c r="H523" i="6"/>
  <c r="L523" i="6"/>
  <c r="K524" i="6"/>
  <c r="I524" i="6"/>
  <c r="H524" i="6"/>
  <c r="L524" i="6"/>
  <c r="K525" i="6"/>
  <c r="I525" i="6"/>
  <c r="H525" i="6"/>
  <c r="L525" i="6"/>
  <c r="K526" i="6"/>
  <c r="I526" i="6"/>
  <c r="H526" i="6"/>
  <c r="L526" i="6"/>
  <c r="K527" i="6"/>
  <c r="I527" i="6"/>
  <c r="H527" i="6"/>
  <c r="L527" i="6"/>
  <c r="K528" i="6"/>
  <c r="I528" i="6"/>
  <c r="H528" i="6"/>
  <c r="L528" i="6"/>
  <c r="K529" i="6"/>
  <c r="I529" i="6"/>
  <c r="H529" i="6"/>
  <c r="L529" i="6"/>
  <c r="K530" i="6"/>
  <c r="I530" i="6"/>
  <c r="H530" i="6"/>
  <c r="L530" i="6"/>
  <c r="K531" i="6"/>
  <c r="I531" i="6"/>
  <c r="H531" i="6"/>
  <c r="L531" i="6"/>
  <c r="K532" i="6"/>
  <c r="I532" i="6"/>
  <c r="H532" i="6"/>
  <c r="L532" i="6"/>
  <c r="K533" i="6"/>
  <c r="I533" i="6"/>
  <c r="H533" i="6"/>
  <c r="L533" i="6"/>
  <c r="K534" i="6"/>
  <c r="I534" i="6"/>
  <c r="H534" i="6"/>
  <c r="L534" i="6"/>
  <c r="K535" i="6"/>
  <c r="I535" i="6"/>
  <c r="H535" i="6"/>
  <c r="L535" i="6"/>
  <c r="K536" i="6"/>
  <c r="I536" i="6"/>
  <c r="H536" i="6"/>
  <c r="L536" i="6"/>
  <c r="K537" i="6"/>
  <c r="I537" i="6"/>
  <c r="H537" i="6"/>
  <c r="L537" i="6"/>
  <c r="K538" i="6"/>
  <c r="I538" i="6"/>
  <c r="H538" i="6"/>
  <c r="L538" i="6"/>
  <c r="K539" i="6"/>
  <c r="I539" i="6"/>
  <c r="H539" i="6"/>
  <c r="L539" i="6"/>
  <c r="K540" i="6"/>
  <c r="I540" i="6"/>
  <c r="H540" i="6"/>
  <c r="L540" i="6"/>
  <c r="K541" i="6"/>
  <c r="I541" i="6"/>
  <c r="H541" i="6"/>
  <c r="L541" i="6"/>
  <c r="K542" i="6"/>
  <c r="I542" i="6"/>
  <c r="H542" i="6"/>
  <c r="L542" i="6"/>
  <c r="K543" i="6"/>
  <c r="I543" i="6"/>
  <c r="H543" i="6"/>
  <c r="L543" i="6"/>
  <c r="K544" i="6"/>
  <c r="I544" i="6"/>
  <c r="H544" i="6"/>
  <c r="L544" i="6"/>
  <c r="K545" i="6"/>
  <c r="I545" i="6"/>
  <c r="H545" i="6"/>
  <c r="L545" i="6"/>
  <c r="K546" i="6"/>
  <c r="I546" i="6"/>
  <c r="H546" i="6"/>
  <c r="L546" i="6"/>
  <c r="K547" i="6"/>
  <c r="I547" i="6"/>
  <c r="H547" i="6"/>
  <c r="L547" i="6"/>
  <c r="K548" i="6"/>
  <c r="I548" i="6"/>
  <c r="H548" i="6"/>
  <c r="L548" i="6"/>
  <c r="K549" i="6"/>
  <c r="I549" i="6"/>
  <c r="H549" i="6"/>
  <c r="L549" i="6"/>
  <c r="K550" i="6"/>
  <c r="I550" i="6"/>
  <c r="H550" i="6"/>
  <c r="L550" i="6"/>
  <c r="K551" i="6"/>
  <c r="I551" i="6"/>
  <c r="H551" i="6"/>
  <c r="L551" i="6"/>
  <c r="K552" i="6"/>
  <c r="I552" i="6"/>
  <c r="H552" i="6"/>
  <c r="L552" i="6"/>
  <c r="K553" i="6"/>
  <c r="I553" i="6"/>
  <c r="H553" i="6"/>
  <c r="L553" i="6"/>
  <c r="K554" i="6"/>
  <c r="I554" i="6"/>
  <c r="H554" i="6"/>
  <c r="L554" i="6"/>
  <c r="K555" i="6"/>
  <c r="I555" i="6"/>
  <c r="H555" i="6"/>
  <c r="L555" i="6"/>
  <c r="K556" i="6"/>
  <c r="I556" i="6"/>
  <c r="H556" i="6"/>
  <c r="L556" i="6"/>
  <c r="K557" i="6"/>
  <c r="I557" i="6"/>
  <c r="H557" i="6"/>
  <c r="L557" i="6"/>
  <c r="K558" i="6"/>
  <c r="I558" i="6"/>
  <c r="H558" i="6"/>
  <c r="L558" i="6"/>
  <c r="K559" i="6"/>
  <c r="I559" i="6"/>
  <c r="H559" i="6"/>
  <c r="L559" i="6"/>
  <c r="K560" i="6"/>
  <c r="I560" i="6"/>
  <c r="H560" i="6"/>
  <c r="L560" i="6"/>
  <c r="K561" i="6"/>
  <c r="I561" i="6"/>
  <c r="H561" i="6"/>
  <c r="L561" i="6"/>
  <c r="K562" i="6"/>
  <c r="I562" i="6"/>
  <c r="H562" i="6"/>
  <c r="L562" i="6"/>
  <c r="K563" i="6"/>
  <c r="I563" i="6"/>
  <c r="H563" i="6"/>
  <c r="L563" i="6"/>
  <c r="K564" i="6"/>
  <c r="I564" i="6"/>
  <c r="H564" i="6"/>
  <c r="L564" i="6"/>
  <c r="K565" i="6"/>
  <c r="I565" i="6"/>
  <c r="H565" i="6"/>
  <c r="L565" i="6"/>
  <c r="K566" i="6"/>
  <c r="I566" i="6"/>
  <c r="H566" i="6"/>
  <c r="L566" i="6"/>
  <c r="K567" i="6"/>
  <c r="I567" i="6"/>
  <c r="H567" i="6"/>
  <c r="L567" i="6"/>
  <c r="K568" i="6"/>
  <c r="I568" i="6"/>
  <c r="H568" i="6"/>
  <c r="L568" i="6"/>
  <c r="K569" i="6"/>
  <c r="I569" i="6"/>
  <c r="H569" i="6"/>
  <c r="L569" i="6"/>
  <c r="K570" i="6"/>
  <c r="I570" i="6"/>
  <c r="H570" i="6"/>
  <c r="L570" i="6"/>
  <c r="K571" i="6"/>
  <c r="I571" i="6"/>
  <c r="H571" i="6"/>
  <c r="L571" i="6"/>
  <c r="K572" i="6"/>
  <c r="I572" i="6"/>
  <c r="H572" i="6"/>
  <c r="L572" i="6"/>
  <c r="K573" i="6"/>
  <c r="I573" i="6"/>
  <c r="H573" i="6"/>
  <c r="L573" i="6"/>
  <c r="K574" i="6"/>
  <c r="I574" i="6"/>
  <c r="H574" i="6"/>
  <c r="L574" i="6"/>
  <c r="K575" i="6"/>
  <c r="I575" i="6"/>
  <c r="H575" i="6"/>
  <c r="L575" i="6"/>
  <c r="K576" i="6"/>
  <c r="I576" i="6"/>
  <c r="H576" i="6"/>
  <c r="L576" i="6"/>
  <c r="K577" i="6"/>
  <c r="I577" i="6"/>
  <c r="H577" i="6"/>
  <c r="L577" i="6"/>
  <c r="K578" i="6"/>
  <c r="I578" i="6"/>
  <c r="H578" i="6"/>
  <c r="L578" i="6"/>
  <c r="K579" i="6"/>
  <c r="I579" i="6"/>
  <c r="H579" i="6"/>
  <c r="L579" i="6"/>
  <c r="K580" i="6"/>
  <c r="I580" i="6"/>
  <c r="H580" i="6"/>
  <c r="L580" i="6"/>
  <c r="K581" i="6"/>
  <c r="I581" i="6"/>
  <c r="H581" i="6"/>
  <c r="L581" i="6"/>
  <c r="K582" i="6"/>
  <c r="I582" i="6"/>
  <c r="H582" i="6"/>
  <c r="L582" i="6"/>
  <c r="K583" i="6"/>
  <c r="I583" i="6"/>
  <c r="H583" i="6"/>
  <c r="L583" i="6"/>
  <c r="K584" i="6"/>
  <c r="I584" i="6"/>
  <c r="H584" i="6"/>
  <c r="L584" i="6"/>
  <c r="K585" i="6"/>
  <c r="I585" i="6"/>
  <c r="H585" i="6"/>
  <c r="L585" i="6"/>
  <c r="K586" i="6"/>
  <c r="I586" i="6"/>
  <c r="H586" i="6"/>
  <c r="L586" i="6"/>
  <c r="K587" i="6"/>
  <c r="I587" i="6"/>
  <c r="H587" i="6"/>
  <c r="L587" i="6"/>
  <c r="K588" i="6"/>
  <c r="I588" i="6"/>
  <c r="H588" i="6"/>
  <c r="L588" i="6"/>
  <c r="K589" i="6"/>
  <c r="I589" i="6"/>
  <c r="H589" i="6"/>
  <c r="L589" i="6"/>
  <c r="K590" i="6"/>
  <c r="I590" i="6"/>
  <c r="H590" i="6"/>
  <c r="L590" i="6"/>
  <c r="K591" i="6"/>
  <c r="I591" i="6"/>
  <c r="H591" i="6"/>
  <c r="L591" i="6"/>
  <c r="K592" i="6"/>
  <c r="I592" i="6"/>
  <c r="H592" i="6"/>
  <c r="L592" i="6"/>
  <c r="K593" i="6"/>
  <c r="I593" i="6"/>
  <c r="H593" i="6"/>
  <c r="L593" i="6"/>
  <c r="K594" i="6"/>
  <c r="I594" i="6"/>
  <c r="H594" i="6"/>
  <c r="L594" i="6"/>
  <c r="K595" i="6"/>
  <c r="I595" i="6"/>
  <c r="H595" i="6"/>
  <c r="L595" i="6"/>
  <c r="K596" i="6"/>
  <c r="I596" i="6"/>
  <c r="H596" i="6"/>
  <c r="L596" i="6"/>
  <c r="K597" i="6"/>
  <c r="I597" i="6"/>
  <c r="H597" i="6"/>
  <c r="L597" i="6"/>
  <c r="K598" i="6"/>
  <c r="I598" i="6"/>
  <c r="H598" i="6"/>
  <c r="L598" i="6"/>
  <c r="K599" i="6"/>
  <c r="I599" i="6"/>
  <c r="H599" i="6"/>
  <c r="L599" i="6"/>
  <c r="K600" i="6"/>
  <c r="I600" i="6"/>
  <c r="H600" i="6"/>
  <c r="L600" i="6"/>
  <c r="K601" i="6"/>
  <c r="I601" i="6"/>
  <c r="H601" i="6"/>
  <c r="L601" i="6"/>
  <c r="K602" i="6"/>
  <c r="I602" i="6"/>
  <c r="H602" i="6"/>
  <c r="L602" i="6"/>
  <c r="K603" i="6"/>
  <c r="I603" i="6"/>
  <c r="H603" i="6"/>
  <c r="L603" i="6"/>
  <c r="K604" i="6"/>
  <c r="I604" i="6"/>
  <c r="H604" i="6"/>
  <c r="L604" i="6"/>
  <c r="K605" i="6"/>
  <c r="I605" i="6"/>
  <c r="H605" i="6"/>
  <c r="L605" i="6"/>
  <c r="K606" i="6"/>
  <c r="I606" i="6"/>
  <c r="H606" i="6"/>
  <c r="L606" i="6"/>
  <c r="K607" i="6"/>
  <c r="I607" i="6"/>
  <c r="H607" i="6"/>
  <c r="L607" i="6"/>
  <c r="K608" i="6"/>
  <c r="I608" i="6"/>
  <c r="H608" i="6"/>
  <c r="L608" i="6"/>
  <c r="K609" i="6"/>
  <c r="I609" i="6"/>
  <c r="H609" i="6"/>
  <c r="L609" i="6"/>
  <c r="K610" i="6"/>
  <c r="I610" i="6"/>
  <c r="H610" i="6"/>
  <c r="L610" i="6"/>
  <c r="K611" i="6"/>
  <c r="I611" i="6"/>
  <c r="H611" i="6"/>
  <c r="L611" i="6"/>
  <c r="K612" i="6"/>
  <c r="I612" i="6"/>
  <c r="H612" i="6"/>
  <c r="L612" i="6"/>
  <c r="K613" i="6"/>
  <c r="I613" i="6"/>
  <c r="H613" i="6"/>
  <c r="L613" i="6"/>
  <c r="K614" i="6"/>
  <c r="I614" i="6"/>
  <c r="H614" i="6"/>
  <c r="L614" i="6"/>
  <c r="K615" i="6"/>
  <c r="I615" i="6"/>
  <c r="H615" i="6"/>
  <c r="L615" i="6"/>
  <c r="K616" i="6"/>
  <c r="I616" i="6"/>
  <c r="H616" i="6"/>
  <c r="L616" i="6"/>
  <c r="K617" i="6"/>
  <c r="I617" i="6"/>
  <c r="H617" i="6"/>
  <c r="L617" i="6"/>
  <c r="K618" i="6"/>
  <c r="I618" i="6"/>
  <c r="H618" i="6"/>
  <c r="L618" i="6"/>
  <c r="K619" i="6"/>
  <c r="I619" i="6"/>
  <c r="H619" i="6"/>
  <c r="L619" i="6"/>
  <c r="K620" i="6"/>
  <c r="I620" i="6"/>
  <c r="H620" i="6"/>
  <c r="L620" i="6"/>
  <c r="K621" i="6"/>
  <c r="I621" i="6"/>
  <c r="H621" i="6"/>
  <c r="L621" i="6"/>
  <c r="K622" i="6"/>
  <c r="I622" i="6"/>
  <c r="H622" i="6"/>
  <c r="L622" i="6"/>
  <c r="K623" i="6"/>
  <c r="I623" i="6"/>
  <c r="H623" i="6"/>
  <c r="L623" i="6"/>
  <c r="K624" i="6"/>
  <c r="I624" i="6"/>
  <c r="H624" i="6"/>
  <c r="L624" i="6"/>
  <c r="K625" i="6"/>
  <c r="I625" i="6"/>
  <c r="H625" i="6"/>
  <c r="L625" i="6"/>
  <c r="K626" i="6"/>
  <c r="I626" i="6"/>
  <c r="H626" i="6"/>
  <c r="L626" i="6"/>
  <c r="K627" i="6"/>
  <c r="I627" i="6"/>
  <c r="H627" i="6"/>
  <c r="L627" i="6"/>
  <c r="K628" i="6"/>
  <c r="I628" i="6"/>
  <c r="H628" i="6"/>
  <c r="L628" i="6"/>
  <c r="K629" i="6"/>
  <c r="I629" i="6"/>
  <c r="H629" i="6"/>
  <c r="L629" i="6"/>
  <c r="K630" i="6"/>
  <c r="I630" i="6"/>
  <c r="H630" i="6"/>
  <c r="L630" i="6"/>
  <c r="K631" i="6"/>
  <c r="I631" i="6"/>
  <c r="H631" i="6"/>
  <c r="L631" i="6"/>
  <c r="K632" i="6"/>
  <c r="I632" i="6"/>
  <c r="H632" i="6"/>
  <c r="L632" i="6"/>
  <c r="K633" i="6"/>
  <c r="I633" i="6"/>
  <c r="H633" i="6"/>
  <c r="L633" i="6"/>
  <c r="K634" i="6"/>
  <c r="I634" i="6"/>
  <c r="H634" i="6"/>
  <c r="L634" i="6"/>
  <c r="K635" i="6"/>
  <c r="I635" i="6"/>
  <c r="H635" i="6"/>
  <c r="L635" i="6"/>
  <c r="K636" i="6"/>
  <c r="I636" i="6"/>
  <c r="H636" i="6"/>
  <c r="L636" i="6"/>
  <c r="K637" i="6"/>
  <c r="I637" i="6"/>
  <c r="H637" i="6"/>
  <c r="L637" i="6"/>
  <c r="K638" i="6"/>
  <c r="I638" i="6"/>
  <c r="H638" i="6"/>
  <c r="L638" i="6"/>
  <c r="K639" i="6"/>
  <c r="I639" i="6"/>
  <c r="H639" i="6"/>
  <c r="L639" i="6"/>
  <c r="K640" i="6"/>
  <c r="I640" i="6"/>
  <c r="H640" i="6"/>
  <c r="L640" i="6"/>
  <c r="K641" i="6"/>
  <c r="I641" i="6"/>
  <c r="H641" i="6"/>
  <c r="L641" i="6"/>
  <c r="K642" i="6"/>
  <c r="I642" i="6"/>
  <c r="H642" i="6"/>
  <c r="L642" i="6"/>
  <c r="K643" i="6"/>
  <c r="I643" i="6"/>
  <c r="H643" i="6"/>
  <c r="L643" i="6"/>
  <c r="K644" i="6"/>
  <c r="I644" i="6"/>
  <c r="H644" i="6"/>
  <c r="L644" i="6"/>
  <c r="K645" i="6"/>
  <c r="I645" i="6"/>
  <c r="H645" i="6"/>
  <c r="L645" i="6"/>
  <c r="K646" i="6"/>
  <c r="I646" i="6"/>
  <c r="H646" i="6"/>
  <c r="L646" i="6"/>
  <c r="K647" i="6"/>
  <c r="I647" i="6"/>
  <c r="H647" i="6"/>
  <c r="L647" i="6"/>
  <c r="K648" i="6"/>
  <c r="I648" i="6"/>
  <c r="H648" i="6"/>
  <c r="L648" i="6"/>
  <c r="K649" i="6"/>
  <c r="I649" i="6"/>
  <c r="H649" i="6"/>
  <c r="L649" i="6"/>
  <c r="K650" i="6"/>
  <c r="I650" i="6"/>
  <c r="H650" i="6"/>
  <c r="L650" i="6"/>
  <c r="K651" i="6"/>
  <c r="I651" i="6"/>
  <c r="H651" i="6"/>
  <c r="L651" i="6"/>
  <c r="K652" i="6"/>
  <c r="I652" i="6"/>
  <c r="H652" i="6"/>
  <c r="L652" i="6"/>
  <c r="K653" i="6"/>
  <c r="I653" i="6"/>
  <c r="H653" i="6"/>
  <c r="L653" i="6"/>
  <c r="K654" i="6"/>
  <c r="I654" i="6"/>
  <c r="H654" i="6"/>
  <c r="L654" i="6"/>
  <c r="K655" i="6"/>
  <c r="I655" i="6"/>
  <c r="H655" i="6"/>
  <c r="L655" i="6"/>
  <c r="K656" i="6"/>
  <c r="I656" i="6"/>
  <c r="H656" i="6"/>
  <c r="L656" i="6"/>
  <c r="K657" i="6"/>
  <c r="I657" i="6"/>
  <c r="H657" i="6"/>
  <c r="L657" i="6"/>
  <c r="K658" i="6"/>
  <c r="I658" i="6"/>
  <c r="H658" i="6"/>
  <c r="L658" i="6"/>
  <c r="K659" i="6"/>
  <c r="I659" i="6"/>
  <c r="H659" i="6"/>
  <c r="L659" i="6"/>
  <c r="K660" i="6"/>
  <c r="I660" i="6"/>
  <c r="H660" i="6"/>
  <c r="L660" i="6"/>
  <c r="K661" i="6"/>
  <c r="I661" i="6"/>
  <c r="H661" i="6"/>
  <c r="L661" i="6"/>
  <c r="K662" i="6"/>
  <c r="I662" i="6"/>
  <c r="H662" i="6"/>
  <c r="L662" i="6"/>
  <c r="K663" i="6"/>
  <c r="I663" i="6"/>
  <c r="H663" i="6"/>
  <c r="L663" i="6"/>
  <c r="K664" i="6"/>
  <c r="I664" i="6"/>
  <c r="H664" i="6"/>
  <c r="L664" i="6"/>
  <c r="K665" i="6"/>
  <c r="I665" i="6"/>
  <c r="H665" i="6"/>
  <c r="L665" i="6"/>
  <c r="K666" i="6"/>
  <c r="I666" i="6"/>
  <c r="H666" i="6"/>
  <c r="L666" i="6"/>
  <c r="K667" i="6"/>
  <c r="I667" i="6"/>
  <c r="H667" i="6"/>
  <c r="L667" i="6"/>
  <c r="K668" i="6"/>
  <c r="I668" i="6"/>
  <c r="H668" i="6"/>
  <c r="L668" i="6"/>
  <c r="K669" i="6"/>
  <c r="I669" i="6"/>
  <c r="H669" i="6"/>
  <c r="L669" i="6"/>
  <c r="K670" i="6"/>
  <c r="I670" i="6"/>
  <c r="H670" i="6"/>
  <c r="L670" i="6"/>
  <c r="K671" i="6"/>
  <c r="I671" i="6"/>
  <c r="H671" i="6"/>
  <c r="L671" i="6"/>
  <c r="K672" i="6"/>
  <c r="I672" i="6"/>
  <c r="H672" i="6"/>
  <c r="L672" i="6"/>
  <c r="K673" i="6"/>
  <c r="I673" i="6"/>
  <c r="H673" i="6"/>
  <c r="L673" i="6"/>
  <c r="K674" i="6"/>
  <c r="I674" i="6"/>
  <c r="H674" i="6"/>
  <c r="L674" i="6"/>
  <c r="K675" i="6"/>
  <c r="I675" i="6"/>
  <c r="H675" i="6"/>
  <c r="L675" i="6"/>
  <c r="K676" i="6"/>
  <c r="I676" i="6"/>
  <c r="H676" i="6"/>
  <c r="L676" i="6"/>
  <c r="K677" i="6"/>
  <c r="I677" i="6"/>
  <c r="H677" i="6"/>
  <c r="L677" i="6"/>
  <c r="K678" i="6"/>
  <c r="I678" i="6"/>
  <c r="H678" i="6"/>
  <c r="L678" i="6"/>
  <c r="K679" i="6"/>
  <c r="I679" i="6"/>
  <c r="H679" i="6"/>
  <c r="L679" i="6"/>
  <c r="K680" i="6"/>
  <c r="I680" i="6"/>
  <c r="H680" i="6"/>
  <c r="L680" i="6"/>
  <c r="K681" i="6"/>
  <c r="I681" i="6"/>
  <c r="H681" i="6"/>
  <c r="L681" i="6"/>
  <c r="K682" i="6"/>
  <c r="I682" i="6"/>
  <c r="H682" i="6"/>
  <c r="L682" i="6"/>
  <c r="K683" i="6"/>
  <c r="I683" i="6"/>
  <c r="H683" i="6"/>
  <c r="L683" i="6"/>
  <c r="K684" i="6"/>
  <c r="I684" i="6"/>
  <c r="H684" i="6"/>
  <c r="L684" i="6"/>
  <c r="K685" i="6"/>
  <c r="I685" i="6"/>
  <c r="H685" i="6"/>
  <c r="L685" i="6"/>
  <c r="K686" i="6"/>
  <c r="I686" i="6"/>
  <c r="H686" i="6"/>
  <c r="L686" i="6"/>
  <c r="K687" i="6"/>
  <c r="I687" i="6"/>
  <c r="H687" i="6"/>
  <c r="L687" i="6"/>
  <c r="K688" i="6"/>
  <c r="I688" i="6"/>
  <c r="H688" i="6"/>
  <c r="L688" i="6"/>
  <c r="K689" i="6"/>
  <c r="I689" i="6"/>
  <c r="H689" i="6"/>
  <c r="L689" i="6"/>
  <c r="K690" i="6"/>
  <c r="I690" i="6"/>
  <c r="H690" i="6"/>
  <c r="L690" i="6"/>
  <c r="K691" i="6"/>
  <c r="I691" i="6"/>
  <c r="H691" i="6"/>
  <c r="L691" i="6"/>
  <c r="K692" i="6"/>
  <c r="I692" i="6"/>
  <c r="H692" i="6"/>
  <c r="L692" i="6"/>
  <c r="K693" i="6"/>
  <c r="I693" i="6"/>
  <c r="H693" i="6"/>
  <c r="L693" i="6"/>
  <c r="K694" i="6"/>
  <c r="I694" i="6"/>
  <c r="H694" i="6"/>
  <c r="L694" i="6"/>
  <c r="K695" i="6"/>
  <c r="I695" i="6"/>
  <c r="H695" i="6"/>
  <c r="L695" i="6"/>
  <c r="K696" i="6"/>
  <c r="I696" i="6"/>
  <c r="H696" i="6"/>
  <c r="L696" i="6"/>
  <c r="K697" i="6"/>
  <c r="I697" i="6"/>
  <c r="H697" i="6"/>
  <c r="L697" i="6"/>
  <c r="K698" i="6"/>
  <c r="I698" i="6"/>
  <c r="H698" i="6"/>
  <c r="L698" i="6"/>
  <c r="K699" i="6"/>
  <c r="I699" i="6"/>
  <c r="H699" i="6"/>
  <c r="L699" i="6"/>
  <c r="K700" i="6"/>
  <c r="I700" i="6"/>
  <c r="H700" i="6"/>
  <c r="L700" i="6"/>
  <c r="K701" i="6"/>
  <c r="I701" i="6"/>
  <c r="H701" i="6"/>
  <c r="L701" i="6"/>
  <c r="K702" i="6"/>
  <c r="I702" i="6"/>
  <c r="H702" i="6"/>
  <c r="L702" i="6"/>
  <c r="K703" i="6"/>
  <c r="I703" i="6"/>
  <c r="H703" i="6"/>
  <c r="L703" i="6"/>
  <c r="K704" i="6"/>
  <c r="I704" i="6"/>
  <c r="H704" i="6"/>
  <c r="L704" i="6"/>
  <c r="K705" i="6"/>
  <c r="I705" i="6"/>
  <c r="H705" i="6"/>
  <c r="L705" i="6"/>
  <c r="K706" i="6"/>
  <c r="I706" i="6"/>
  <c r="H706" i="6"/>
  <c r="L706" i="6"/>
  <c r="K707" i="6"/>
  <c r="I707" i="6"/>
  <c r="H707" i="6"/>
  <c r="L707" i="6"/>
  <c r="K708" i="6"/>
  <c r="I708" i="6"/>
  <c r="H708" i="6"/>
  <c r="L708" i="6"/>
  <c r="K709" i="6"/>
  <c r="I709" i="6"/>
  <c r="H709" i="6"/>
  <c r="L709" i="6"/>
  <c r="K710" i="6"/>
  <c r="I710" i="6"/>
  <c r="H710" i="6"/>
  <c r="L710" i="6"/>
  <c r="K711" i="6"/>
  <c r="I711" i="6"/>
  <c r="H711" i="6"/>
  <c r="L711" i="6"/>
  <c r="K712" i="6"/>
  <c r="I712" i="6"/>
  <c r="H712" i="6"/>
  <c r="L712" i="6"/>
  <c r="K713" i="6"/>
  <c r="I713" i="6"/>
  <c r="H713" i="6"/>
  <c r="L713" i="6"/>
  <c r="K714" i="6"/>
  <c r="I714" i="6"/>
  <c r="H714" i="6"/>
  <c r="L714" i="6"/>
  <c r="K715" i="6"/>
  <c r="I715" i="6"/>
  <c r="H715" i="6"/>
  <c r="L715" i="6"/>
  <c r="K716" i="6"/>
  <c r="I716" i="6"/>
  <c r="H716" i="6"/>
  <c r="L716" i="6"/>
  <c r="K717" i="6"/>
  <c r="I717" i="6"/>
  <c r="H717" i="6"/>
  <c r="L717" i="6"/>
  <c r="K718" i="6"/>
  <c r="I718" i="6"/>
  <c r="H718" i="6"/>
  <c r="L718" i="6"/>
  <c r="K719" i="6"/>
  <c r="I719" i="6"/>
  <c r="H719" i="6"/>
  <c r="L719" i="6"/>
  <c r="K720" i="6"/>
  <c r="I720" i="6"/>
  <c r="H720" i="6"/>
  <c r="L720" i="6"/>
  <c r="K721" i="6"/>
  <c r="I721" i="6"/>
  <c r="H721" i="6"/>
  <c r="L721" i="6"/>
  <c r="K722" i="6"/>
  <c r="I722" i="6"/>
  <c r="H722" i="6"/>
  <c r="L722" i="6"/>
  <c r="K723" i="6"/>
  <c r="I723" i="6"/>
  <c r="H723" i="6"/>
  <c r="L723" i="6"/>
  <c r="K724" i="6"/>
  <c r="I724" i="6"/>
  <c r="H724" i="6"/>
  <c r="L724" i="6"/>
  <c r="K725" i="6"/>
  <c r="I725" i="6"/>
  <c r="H725" i="6"/>
  <c r="L725" i="6"/>
  <c r="K726" i="6"/>
  <c r="I726" i="6"/>
  <c r="H726" i="6"/>
  <c r="L726" i="6"/>
  <c r="K727" i="6"/>
  <c r="I727" i="6"/>
  <c r="H727" i="6"/>
  <c r="L727" i="6"/>
  <c r="K728" i="6"/>
  <c r="I728" i="6"/>
  <c r="H728" i="6"/>
  <c r="L728" i="6"/>
  <c r="K729" i="6"/>
  <c r="I729" i="6"/>
  <c r="H729" i="6"/>
  <c r="L729" i="6"/>
  <c r="K730" i="6"/>
  <c r="I730" i="6"/>
  <c r="H730" i="6"/>
  <c r="L730" i="6"/>
  <c r="K731" i="6"/>
  <c r="I731" i="6"/>
  <c r="H731" i="6"/>
  <c r="L731" i="6"/>
  <c r="K732" i="6"/>
  <c r="I732" i="6"/>
  <c r="H732" i="6"/>
  <c r="L732" i="6"/>
  <c r="K733" i="6"/>
  <c r="I733" i="6"/>
  <c r="H733" i="6"/>
  <c r="L733" i="6"/>
  <c r="K734" i="6"/>
  <c r="I734" i="6"/>
  <c r="H734" i="6"/>
  <c r="L734" i="6"/>
  <c r="K735" i="6"/>
  <c r="I735" i="6"/>
  <c r="H735" i="6"/>
  <c r="L735" i="6"/>
  <c r="K736" i="6"/>
  <c r="I736" i="6"/>
  <c r="H736" i="6"/>
  <c r="L736" i="6"/>
  <c r="K737" i="6"/>
  <c r="I737" i="6"/>
  <c r="H737" i="6"/>
  <c r="L737" i="6"/>
  <c r="K738" i="6"/>
  <c r="I738" i="6"/>
  <c r="H738" i="6"/>
  <c r="L738" i="6"/>
  <c r="K739" i="6"/>
  <c r="I739" i="6"/>
  <c r="H739" i="6"/>
  <c r="L739" i="6"/>
  <c r="K740" i="6"/>
  <c r="I740" i="6"/>
  <c r="H740" i="6"/>
  <c r="L740" i="6"/>
  <c r="K741" i="6"/>
  <c r="I741" i="6"/>
  <c r="H741" i="6"/>
  <c r="L741" i="6"/>
  <c r="K742" i="6"/>
  <c r="I742" i="6"/>
  <c r="H742" i="6"/>
  <c r="L742" i="6"/>
  <c r="K743" i="6"/>
  <c r="I743" i="6"/>
  <c r="H743" i="6"/>
  <c r="L743" i="6"/>
  <c r="K744" i="6"/>
  <c r="I744" i="6"/>
  <c r="H744" i="6"/>
  <c r="L744" i="6"/>
  <c r="K745" i="6"/>
  <c r="I745" i="6"/>
  <c r="H745" i="6"/>
  <c r="L745" i="6"/>
  <c r="K746" i="6"/>
  <c r="I746" i="6"/>
  <c r="H746" i="6"/>
  <c r="L746" i="6"/>
  <c r="K747" i="6"/>
  <c r="I747" i="6"/>
  <c r="H747" i="6"/>
  <c r="L747" i="6"/>
  <c r="K748" i="6"/>
  <c r="I748" i="6"/>
  <c r="H748" i="6"/>
  <c r="L748" i="6"/>
  <c r="K749" i="6"/>
  <c r="I749" i="6"/>
  <c r="H749" i="6"/>
  <c r="L749" i="6"/>
  <c r="K750" i="6"/>
  <c r="I750" i="6"/>
  <c r="H750" i="6"/>
  <c r="L750" i="6"/>
  <c r="K751" i="6"/>
  <c r="I751" i="6"/>
  <c r="H751" i="6"/>
  <c r="L751" i="6"/>
  <c r="K752" i="6"/>
  <c r="I752" i="6"/>
  <c r="H752" i="6"/>
  <c r="L752" i="6"/>
  <c r="K753" i="6"/>
  <c r="I753" i="6"/>
  <c r="H753" i="6"/>
  <c r="L753" i="6"/>
  <c r="K754" i="6"/>
  <c r="I754" i="6"/>
  <c r="H754" i="6"/>
  <c r="L754" i="6"/>
  <c r="K755" i="6"/>
  <c r="I755" i="6"/>
  <c r="H755" i="6"/>
  <c r="L755" i="6"/>
  <c r="K756" i="6"/>
  <c r="I756" i="6"/>
  <c r="H756" i="6"/>
  <c r="L756" i="6"/>
  <c r="K757" i="6"/>
  <c r="I757" i="6"/>
  <c r="H757" i="6"/>
  <c r="L757" i="6"/>
  <c r="K758" i="6"/>
  <c r="I758" i="6"/>
  <c r="H758" i="6"/>
  <c r="L758" i="6"/>
  <c r="K759" i="6"/>
  <c r="I759" i="6"/>
  <c r="H759" i="6"/>
  <c r="L759" i="6"/>
  <c r="K760" i="6"/>
  <c r="I760" i="6"/>
  <c r="H760" i="6"/>
  <c r="L760" i="6"/>
  <c r="K761" i="6"/>
  <c r="I761" i="6"/>
  <c r="H761" i="6"/>
  <c r="L761" i="6"/>
  <c r="K762" i="6"/>
  <c r="I762" i="6"/>
  <c r="H762" i="6"/>
  <c r="L762" i="6"/>
  <c r="K763" i="6"/>
  <c r="I763" i="6"/>
  <c r="H763" i="6"/>
  <c r="L763" i="6"/>
  <c r="K764" i="6"/>
  <c r="I764" i="6"/>
  <c r="H764" i="6"/>
  <c r="L764" i="6"/>
  <c r="K765" i="6"/>
  <c r="I765" i="6"/>
  <c r="H765" i="6"/>
  <c r="L765" i="6"/>
  <c r="K766" i="6"/>
  <c r="I766" i="6"/>
  <c r="H766" i="6"/>
  <c r="L766" i="6"/>
  <c r="K767" i="6"/>
  <c r="I767" i="6"/>
  <c r="H767" i="6"/>
  <c r="L767" i="6"/>
  <c r="K768" i="6"/>
  <c r="I768" i="6"/>
  <c r="H768" i="6"/>
  <c r="L768" i="6"/>
  <c r="K769" i="6"/>
  <c r="I769" i="6"/>
  <c r="H769" i="6"/>
  <c r="L769" i="6"/>
  <c r="K770" i="6"/>
  <c r="I770" i="6"/>
  <c r="H770" i="6"/>
  <c r="L770" i="6"/>
  <c r="K771" i="6"/>
  <c r="I771" i="6"/>
  <c r="H771" i="6"/>
  <c r="L771" i="6"/>
  <c r="K772" i="6"/>
  <c r="I772" i="6"/>
  <c r="H772" i="6"/>
  <c r="L772" i="6"/>
  <c r="K773" i="6"/>
  <c r="I773" i="6"/>
  <c r="H773" i="6"/>
  <c r="L773" i="6"/>
  <c r="K774" i="6"/>
  <c r="I774" i="6"/>
  <c r="H774" i="6"/>
  <c r="L774" i="6"/>
  <c r="K775" i="6"/>
  <c r="I775" i="6"/>
  <c r="H775" i="6"/>
  <c r="L775" i="6"/>
  <c r="K776" i="6"/>
  <c r="I776" i="6"/>
  <c r="H776" i="6"/>
  <c r="L776" i="6"/>
  <c r="K777" i="6"/>
  <c r="I777" i="6"/>
  <c r="H777" i="6"/>
  <c r="L777" i="6"/>
  <c r="K778" i="6"/>
  <c r="I778" i="6"/>
  <c r="H778" i="6"/>
  <c r="L778" i="6"/>
  <c r="K779" i="6"/>
  <c r="I779" i="6"/>
  <c r="H779" i="6"/>
  <c r="L779" i="6"/>
  <c r="K780" i="6"/>
  <c r="I780" i="6"/>
  <c r="H780" i="6"/>
  <c r="L780" i="6"/>
  <c r="K781" i="6"/>
  <c r="I781" i="6"/>
  <c r="H781" i="6"/>
  <c r="L781" i="6"/>
  <c r="K782" i="6"/>
  <c r="I782" i="6"/>
  <c r="H782" i="6"/>
  <c r="L782" i="6"/>
  <c r="K783" i="6"/>
  <c r="I783" i="6"/>
  <c r="H783" i="6"/>
  <c r="L783" i="6"/>
  <c r="K784" i="6"/>
  <c r="I784" i="6"/>
  <c r="H784" i="6"/>
  <c r="L784" i="6"/>
  <c r="K785" i="6"/>
  <c r="I785" i="6"/>
  <c r="H785" i="6"/>
  <c r="L785" i="6"/>
  <c r="K786" i="6"/>
  <c r="I786" i="6"/>
  <c r="H786" i="6"/>
  <c r="L786" i="6"/>
  <c r="K787" i="6"/>
  <c r="I787" i="6"/>
  <c r="H787" i="6"/>
  <c r="L787" i="6"/>
  <c r="K788" i="6"/>
  <c r="I788" i="6"/>
  <c r="H788" i="6"/>
  <c r="L788" i="6"/>
  <c r="K789" i="6"/>
  <c r="I789" i="6"/>
  <c r="H789" i="6"/>
  <c r="L789" i="6"/>
  <c r="K790" i="6"/>
  <c r="I790" i="6"/>
  <c r="H790" i="6"/>
  <c r="L790" i="6"/>
  <c r="K791" i="6"/>
  <c r="I791" i="6"/>
  <c r="H791" i="6"/>
  <c r="L791" i="6"/>
  <c r="K792" i="6"/>
  <c r="I792" i="6"/>
  <c r="H792" i="6"/>
  <c r="L792" i="6"/>
  <c r="K793" i="6"/>
  <c r="I793" i="6"/>
  <c r="H793" i="6"/>
  <c r="L793" i="6"/>
  <c r="K794" i="6"/>
  <c r="I794" i="6"/>
  <c r="H794" i="6"/>
  <c r="L794" i="6"/>
  <c r="K795" i="6"/>
  <c r="I795" i="6"/>
  <c r="H795" i="6"/>
  <c r="L795" i="6"/>
  <c r="K796" i="6"/>
  <c r="I796" i="6"/>
  <c r="H796" i="6"/>
  <c r="L796" i="6"/>
  <c r="K797" i="6"/>
  <c r="I797" i="6"/>
  <c r="H797" i="6"/>
  <c r="L797" i="6"/>
  <c r="K798" i="6"/>
  <c r="I798" i="6"/>
  <c r="H798" i="6"/>
  <c r="L798" i="6"/>
  <c r="K799" i="6"/>
  <c r="I799" i="6"/>
  <c r="H799" i="6"/>
  <c r="L799" i="6"/>
  <c r="K800" i="6"/>
  <c r="I800" i="6"/>
  <c r="H800" i="6"/>
  <c r="L800" i="6"/>
  <c r="K801" i="6"/>
  <c r="I801" i="6"/>
  <c r="H801" i="6"/>
  <c r="L801" i="6"/>
  <c r="K802" i="6"/>
  <c r="I802" i="6"/>
  <c r="H802" i="6"/>
  <c r="L802" i="6"/>
  <c r="K803" i="6"/>
  <c r="I803" i="6"/>
  <c r="H803" i="6"/>
  <c r="L803" i="6"/>
  <c r="K804" i="6"/>
  <c r="I804" i="6"/>
  <c r="H804" i="6"/>
  <c r="L804" i="6"/>
  <c r="K805" i="6"/>
  <c r="I805" i="6"/>
  <c r="H805" i="6"/>
  <c r="L805" i="6"/>
  <c r="K806" i="6"/>
  <c r="I806" i="6"/>
  <c r="H806" i="6"/>
  <c r="L806" i="6"/>
  <c r="K807" i="6"/>
  <c r="I807" i="6"/>
  <c r="H807" i="6"/>
  <c r="L807" i="6"/>
  <c r="K808" i="6"/>
  <c r="I808" i="6"/>
  <c r="H808" i="6"/>
  <c r="L808" i="6"/>
  <c r="K809" i="6"/>
  <c r="I809" i="6"/>
  <c r="H809" i="6"/>
  <c r="L809" i="6"/>
  <c r="K810" i="6"/>
  <c r="I810" i="6"/>
  <c r="H810" i="6"/>
  <c r="L810" i="6"/>
  <c r="K811" i="6"/>
  <c r="I811" i="6"/>
  <c r="H811" i="6"/>
  <c r="L811" i="6"/>
  <c r="K812" i="6"/>
  <c r="I812" i="6"/>
  <c r="H812" i="6"/>
  <c r="L812" i="6"/>
  <c r="K813" i="6"/>
  <c r="I813" i="6"/>
  <c r="H813" i="6"/>
  <c r="L813" i="6"/>
  <c r="K814" i="6"/>
  <c r="I814" i="6"/>
  <c r="H814" i="6"/>
  <c r="L814" i="6"/>
  <c r="K815" i="6"/>
  <c r="I815" i="6"/>
  <c r="H815" i="6"/>
  <c r="L815" i="6"/>
  <c r="K816" i="6"/>
  <c r="I816" i="6"/>
  <c r="H816" i="6"/>
  <c r="L816" i="6"/>
  <c r="K817" i="6"/>
  <c r="I817" i="6"/>
  <c r="H817" i="6"/>
  <c r="L817" i="6"/>
  <c r="K818" i="6"/>
  <c r="I818" i="6"/>
  <c r="H818" i="6"/>
  <c r="L818" i="6"/>
  <c r="K819" i="6"/>
  <c r="I819" i="6"/>
  <c r="H819" i="6"/>
  <c r="L819" i="6"/>
  <c r="K820" i="6"/>
  <c r="I820" i="6"/>
  <c r="H820" i="6"/>
  <c r="L820" i="6"/>
  <c r="K821" i="6"/>
  <c r="I821" i="6"/>
  <c r="H821" i="6"/>
  <c r="L821" i="6"/>
  <c r="K822" i="6"/>
  <c r="I822" i="6"/>
  <c r="H822" i="6"/>
  <c r="L822" i="6"/>
  <c r="K823" i="6"/>
  <c r="I823" i="6"/>
  <c r="H823" i="6"/>
  <c r="L823" i="6"/>
  <c r="K824" i="6"/>
  <c r="I824" i="6"/>
  <c r="H824" i="6"/>
  <c r="L824" i="6"/>
  <c r="K825" i="6"/>
  <c r="I825" i="6"/>
  <c r="H825" i="6"/>
  <c r="L825" i="6"/>
  <c r="K826" i="6"/>
  <c r="I826" i="6"/>
  <c r="H826" i="6"/>
  <c r="L826" i="6"/>
  <c r="K827" i="6"/>
  <c r="I827" i="6"/>
  <c r="H827" i="6"/>
  <c r="L827" i="6"/>
  <c r="K828" i="6"/>
  <c r="I828" i="6"/>
  <c r="H828" i="6"/>
  <c r="L828" i="6"/>
  <c r="K829" i="6"/>
  <c r="I829" i="6"/>
  <c r="H829" i="6"/>
  <c r="L829" i="6"/>
  <c r="K830" i="6"/>
  <c r="I830" i="6"/>
  <c r="H830" i="6"/>
  <c r="L830" i="6"/>
  <c r="K831" i="6"/>
  <c r="I831" i="6"/>
  <c r="H831" i="6"/>
  <c r="L831" i="6"/>
  <c r="K832" i="6"/>
  <c r="I832" i="6"/>
  <c r="H832" i="6"/>
  <c r="L832" i="6"/>
  <c r="K833" i="6"/>
  <c r="I833" i="6"/>
  <c r="H833" i="6"/>
  <c r="L833" i="6"/>
  <c r="K834" i="6"/>
  <c r="I834" i="6"/>
  <c r="H834" i="6"/>
  <c r="L834" i="6"/>
  <c r="K835" i="6"/>
  <c r="I835" i="6"/>
  <c r="H835" i="6"/>
  <c r="L835" i="6"/>
  <c r="K836" i="6"/>
  <c r="I836" i="6"/>
  <c r="H836" i="6"/>
  <c r="L836" i="6"/>
  <c r="K837" i="6"/>
  <c r="I837" i="6"/>
  <c r="H837" i="6"/>
  <c r="L837" i="6"/>
  <c r="K838" i="6"/>
  <c r="I838" i="6"/>
  <c r="H838" i="6"/>
  <c r="L838" i="6"/>
  <c r="K839" i="6"/>
  <c r="I839" i="6"/>
  <c r="H839" i="6"/>
  <c r="L839" i="6"/>
  <c r="K840" i="6"/>
  <c r="I840" i="6"/>
  <c r="H840" i="6"/>
  <c r="L840" i="6"/>
  <c r="K841" i="6"/>
  <c r="I841" i="6"/>
  <c r="H841" i="6"/>
  <c r="L841" i="6"/>
  <c r="K842" i="6"/>
  <c r="I842" i="6"/>
  <c r="H842" i="6"/>
  <c r="L842" i="6"/>
  <c r="K843" i="6"/>
  <c r="I843" i="6"/>
  <c r="H843" i="6"/>
  <c r="L843" i="6"/>
  <c r="K844" i="6"/>
  <c r="I844" i="6"/>
  <c r="H844" i="6"/>
  <c r="L844" i="6"/>
  <c r="K845" i="6"/>
  <c r="I845" i="6"/>
  <c r="H845" i="6"/>
  <c r="L845" i="6"/>
  <c r="K846" i="6"/>
  <c r="I846" i="6"/>
  <c r="H846" i="6"/>
  <c r="L846" i="6"/>
  <c r="K847" i="6"/>
  <c r="I847" i="6"/>
  <c r="H847" i="6"/>
  <c r="L847" i="6"/>
  <c r="K848" i="6"/>
  <c r="I848" i="6"/>
  <c r="H848" i="6"/>
  <c r="L848" i="6"/>
  <c r="K849" i="6"/>
  <c r="I849" i="6"/>
  <c r="H849" i="6"/>
  <c r="L849" i="6"/>
  <c r="K850" i="6"/>
  <c r="I850" i="6"/>
  <c r="H850" i="6"/>
  <c r="L850" i="6"/>
  <c r="K851" i="6"/>
  <c r="I851" i="6"/>
  <c r="H851" i="6"/>
  <c r="L851" i="6"/>
  <c r="K852" i="6"/>
  <c r="I852" i="6"/>
  <c r="H852" i="6"/>
  <c r="L852" i="6"/>
  <c r="K853" i="6"/>
  <c r="I853" i="6"/>
  <c r="H853" i="6"/>
  <c r="L853" i="6"/>
  <c r="K854" i="6"/>
  <c r="I854" i="6"/>
  <c r="H854" i="6"/>
  <c r="L854" i="6"/>
  <c r="K855" i="6"/>
  <c r="I855" i="6"/>
  <c r="H855" i="6"/>
  <c r="L855" i="6"/>
  <c r="K856" i="6"/>
  <c r="I856" i="6"/>
  <c r="H856" i="6"/>
  <c r="L856" i="6"/>
  <c r="K857" i="6"/>
  <c r="I857" i="6"/>
  <c r="H857" i="6"/>
  <c r="L857" i="6"/>
  <c r="K858" i="6"/>
  <c r="I858" i="6"/>
  <c r="H858" i="6"/>
  <c r="L858" i="6"/>
  <c r="K859" i="6"/>
  <c r="I859" i="6"/>
  <c r="H859" i="6"/>
  <c r="L859" i="6"/>
  <c r="K860" i="6"/>
  <c r="I860" i="6"/>
  <c r="H860" i="6"/>
  <c r="L860" i="6"/>
  <c r="K861" i="6"/>
  <c r="I861" i="6"/>
  <c r="H861" i="6"/>
  <c r="L861" i="6"/>
  <c r="K862" i="6"/>
  <c r="I862" i="6"/>
  <c r="H862" i="6"/>
  <c r="L862" i="6"/>
  <c r="K863" i="6"/>
  <c r="I863" i="6"/>
  <c r="H863" i="6"/>
  <c r="L863" i="6"/>
  <c r="K864" i="6"/>
  <c r="I864" i="6"/>
  <c r="H864" i="6"/>
  <c r="L864" i="6"/>
  <c r="K865" i="6"/>
  <c r="I865" i="6"/>
  <c r="H865" i="6"/>
  <c r="L865" i="6"/>
  <c r="K866" i="6"/>
  <c r="I866" i="6"/>
  <c r="H866" i="6"/>
  <c r="L866" i="6"/>
  <c r="K867" i="6"/>
  <c r="I867" i="6"/>
  <c r="H867" i="6"/>
  <c r="L867" i="6"/>
  <c r="K868" i="6"/>
  <c r="I868" i="6"/>
  <c r="H868" i="6"/>
  <c r="L868" i="6"/>
  <c r="K869" i="6"/>
  <c r="I869" i="6"/>
  <c r="H869" i="6"/>
  <c r="L869" i="6"/>
  <c r="K870" i="6"/>
  <c r="I870" i="6"/>
  <c r="H870" i="6"/>
  <c r="L870" i="6"/>
  <c r="K871" i="6"/>
  <c r="I871" i="6"/>
  <c r="H871" i="6"/>
  <c r="L871" i="6"/>
  <c r="K872" i="6"/>
  <c r="I872" i="6"/>
  <c r="H872" i="6"/>
  <c r="L872" i="6"/>
  <c r="K873" i="6"/>
  <c r="I873" i="6"/>
  <c r="H873" i="6"/>
  <c r="L873" i="6"/>
  <c r="K874" i="6"/>
  <c r="I874" i="6"/>
  <c r="H874" i="6"/>
  <c r="L874" i="6"/>
  <c r="K875" i="6"/>
  <c r="I875" i="6"/>
  <c r="H875" i="6"/>
  <c r="L875" i="6"/>
  <c r="K876" i="6"/>
  <c r="I876" i="6"/>
  <c r="H876" i="6"/>
  <c r="L876" i="6"/>
  <c r="K877" i="6"/>
  <c r="I877" i="6"/>
  <c r="H877" i="6"/>
  <c r="L877" i="6"/>
  <c r="K878" i="6"/>
  <c r="I878" i="6"/>
  <c r="H878" i="6"/>
  <c r="L878" i="6"/>
  <c r="K879" i="6"/>
  <c r="I879" i="6"/>
  <c r="H879" i="6"/>
  <c r="L879" i="6"/>
  <c r="K880" i="6"/>
  <c r="I880" i="6"/>
  <c r="H880" i="6"/>
  <c r="L880" i="6"/>
  <c r="K881" i="6"/>
  <c r="I881" i="6"/>
  <c r="H881" i="6"/>
  <c r="L881" i="6"/>
  <c r="K882" i="6"/>
  <c r="I882" i="6"/>
  <c r="H882" i="6"/>
  <c r="L882" i="6"/>
  <c r="K883" i="6"/>
  <c r="I883" i="6"/>
  <c r="H883" i="6"/>
  <c r="L883" i="6"/>
  <c r="K884" i="6"/>
  <c r="I884" i="6"/>
  <c r="H884" i="6"/>
  <c r="L884" i="6"/>
  <c r="K885" i="6"/>
  <c r="I885" i="6"/>
  <c r="H885" i="6"/>
  <c r="L885" i="6"/>
  <c r="K886" i="6"/>
  <c r="I886" i="6"/>
  <c r="H886" i="6"/>
  <c r="L886" i="6"/>
  <c r="K887" i="6"/>
  <c r="I887" i="6"/>
  <c r="H887" i="6"/>
  <c r="L887" i="6"/>
  <c r="K888" i="6"/>
  <c r="I888" i="6"/>
  <c r="H888" i="6"/>
  <c r="L888" i="6"/>
  <c r="K889" i="6"/>
  <c r="I889" i="6"/>
  <c r="H889" i="6"/>
  <c r="L889" i="6"/>
  <c r="K890" i="6"/>
  <c r="I890" i="6"/>
  <c r="H890" i="6"/>
  <c r="L890" i="6"/>
  <c r="K891" i="6"/>
  <c r="I891" i="6"/>
  <c r="H891" i="6"/>
  <c r="L891" i="6"/>
  <c r="K892" i="6"/>
  <c r="I892" i="6"/>
  <c r="H892" i="6"/>
  <c r="L892" i="6"/>
  <c r="K893" i="6"/>
  <c r="I893" i="6"/>
  <c r="H893" i="6"/>
  <c r="L893" i="6"/>
  <c r="K894" i="6"/>
  <c r="I894" i="6"/>
  <c r="H894" i="6"/>
  <c r="L894" i="6"/>
  <c r="K895" i="6"/>
  <c r="I895" i="6"/>
  <c r="H895" i="6"/>
  <c r="L895" i="6"/>
  <c r="K896" i="6"/>
  <c r="I896" i="6"/>
  <c r="H896" i="6"/>
  <c r="L896" i="6"/>
  <c r="K897" i="6"/>
  <c r="I897" i="6"/>
  <c r="H897" i="6"/>
  <c r="L897" i="6"/>
  <c r="K898" i="6"/>
  <c r="I898" i="6"/>
  <c r="H898" i="6"/>
  <c r="L898" i="6"/>
  <c r="K899" i="6"/>
  <c r="I899" i="6"/>
  <c r="H899" i="6"/>
  <c r="L899" i="6"/>
  <c r="K900" i="6"/>
  <c r="I900" i="6"/>
  <c r="H900" i="6"/>
  <c r="L900" i="6"/>
  <c r="K901" i="6"/>
  <c r="I901" i="6"/>
  <c r="H901" i="6"/>
  <c r="L901" i="6"/>
  <c r="K902" i="6"/>
  <c r="I902" i="6"/>
  <c r="H902" i="6"/>
  <c r="L902" i="6"/>
  <c r="K903" i="6"/>
  <c r="I903" i="6"/>
  <c r="H903" i="6"/>
  <c r="L903" i="6"/>
  <c r="K904" i="6"/>
  <c r="I904" i="6"/>
  <c r="H904" i="6"/>
  <c r="L904" i="6"/>
  <c r="K905" i="6"/>
  <c r="I905" i="6"/>
  <c r="H905" i="6"/>
  <c r="L905" i="6"/>
  <c r="K906" i="6"/>
  <c r="I906" i="6"/>
  <c r="H906" i="6"/>
  <c r="L906" i="6"/>
  <c r="K907" i="6"/>
  <c r="I907" i="6"/>
  <c r="H907" i="6"/>
  <c r="L907" i="6"/>
  <c r="K908" i="6"/>
  <c r="I908" i="6"/>
  <c r="H908" i="6"/>
  <c r="L908" i="6"/>
  <c r="K909" i="6"/>
  <c r="I909" i="6"/>
  <c r="H909" i="6"/>
  <c r="L909" i="6"/>
  <c r="K910" i="6"/>
  <c r="I910" i="6"/>
  <c r="H910" i="6"/>
  <c r="L910" i="6"/>
  <c r="K911" i="6"/>
  <c r="I911" i="6"/>
  <c r="H911" i="6"/>
  <c r="L911" i="6"/>
  <c r="K912" i="6"/>
  <c r="I912" i="6"/>
  <c r="H912" i="6"/>
  <c r="L912" i="6"/>
  <c r="K913" i="6"/>
  <c r="I913" i="6"/>
  <c r="H913" i="6"/>
  <c r="L913" i="6"/>
  <c r="K914" i="6"/>
  <c r="I914" i="6"/>
  <c r="H914" i="6"/>
  <c r="L914" i="6"/>
  <c r="K915" i="6"/>
  <c r="I915" i="6"/>
  <c r="H915" i="6"/>
  <c r="L915" i="6"/>
  <c r="K916" i="6"/>
  <c r="I916" i="6"/>
  <c r="H916" i="6"/>
  <c r="L916" i="6"/>
  <c r="K917" i="6"/>
  <c r="I917" i="6"/>
  <c r="H917" i="6"/>
  <c r="L917" i="6"/>
  <c r="K918" i="6"/>
  <c r="I918" i="6"/>
  <c r="H918" i="6"/>
  <c r="L918" i="6"/>
  <c r="K919" i="6"/>
  <c r="I919" i="6"/>
  <c r="H919" i="6"/>
  <c r="L919" i="6"/>
  <c r="K920" i="6"/>
  <c r="I920" i="6"/>
  <c r="H920" i="6"/>
  <c r="L920" i="6"/>
  <c r="K921" i="6"/>
  <c r="I921" i="6"/>
  <c r="H921" i="6"/>
  <c r="L921" i="6"/>
  <c r="K922" i="6"/>
  <c r="I922" i="6"/>
  <c r="H922" i="6"/>
  <c r="L922" i="6"/>
  <c r="K923" i="6"/>
  <c r="I923" i="6"/>
  <c r="H923" i="6"/>
  <c r="L923" i="6"/>
  <c r="K924" i="6"/>
  <c r="I924" i="6"/>
  <c r="H924" i="6"/>
  <c r="L924" i="6"/>
  <c r="K925" i="6"/>
  <c r="I925" i="6"/>
  <c r="H925" i="6"/>
  <c r="L925" i="6"/>
  <c r="K926" i="6"/>
  <c r="I926" i="6"/>
  <c r="H926" i="6"/>
  <c r="L926" i="6"/>
  <c r="K927" i="6"/>
  <c r="I927" i="6"/>
  <c r="H927" i="6"/>
  <c r="L927" i="6"/>
  <c r="K928" i="6"/>
  <c r="I928" i="6"/>
  <c r="H928" i="6"/>
  <c r="L928" i="6"/>
  <c r="K929" i="6"/>
  <c r="I929" i="6"/>
  <c r="H929" i="6"/>
  <c r="L929" i="6"/>
  <c r="K930" i="6"/>
  <c r="I930" i="6"/>
  <c r="H930" i="6"/>
  <c r="L930" i="6"/>
  <c r="K931" i="6"/>
  <c r="I931" i="6"/>
  <c r="H931" i="6"/>
  <c r="L931" i="6"/>
  <c r="K932" i="6"/>
  <c r="I932" i="6"/>
  <c r="H932" i="6"/>
  <c r="L932" i="6"/>
  <c r="K933" i="6"/>
  <c r="I933" i="6"/>
  <c r="H933" i="6"/>
  <c r="L933" i="6"/>
  <c r="K934" i="6"/>
  <c r="I934" i="6"/>
  <c r="H934" i="6"/>
  <c r="L934" i="6"/>
  <c r="K935" i="6"/>
  <c r="I935" i="6"/>
  <c r="H935" i="6"/>
  <c r="L935" i="6"/>
  <c r="K936" i="6"/>
  <c r="I936" i="6"/>
  <c r="H936" i="6"/>
  <c r="L936" i="6"/>
  <c r="K937" i="6"/>
  <c r="I937" i="6"/>
  <c r="H937" i="6"/>
  <c r="L937" i="6"/>
  <c r="K938" i="6"/>
  <c r="I938" i="6"/>
  <c r="H938" i="6"/>
  <c r="L938" i="6"/>
  <c r="K939" i="6"/>
  <c r="I939" i="6"/>
  <c r="H939" i="6"/>
  <c r="L939" i="6"/>
  <c r="K940" i="6"/>
  <c r="I940" i="6"/>
  <c r="H940" i="6"/>
  <c r="L940" i="6"/>
  <c r="K941" i="6"/>
  <c r="I941" i="6"/>
  <c r="H941" i="6"/>
  <c r="L941" i="6"/>
  <c r="K942" i="6"/>
  <c r="I942" i="6"/>
  <c r="H942" i="6"/>
  <c r="L942" i="6"/>
  <c r="K943" i="6"/>
  <c r="I943" i="6"/>
  <c r="H943" i="6"/>
  <c r="L943" i="6"/>
  <c r="K944" i="6"/>
  <c r="I944" i="6"/>
  <c r="H944" i="6"/>
  <c r="L944" i="6"/>
  <c r="K945" i="6"/>
  <c r="I945" i="6"/>
  <c r="H945" i="6"/>
  <c r="L945" i="6"/>
  <c r="K946" i="6"/>
  <c r="I946" i="6"/>
  <c r="H946" i="6"/>
  <c r="L946" i="6"/>
  <c r="K947" i="6"/>
  <c r="I947" i="6"/>
  <c r="H947" i="6"/>
  <c r="L947" i="6"/>
  <c r="K948" i="6"/>
  <c r="I948" i="6"/>
  <c r="H948" i="6"/>
  <c r="L948" i="6"/>
  <c r="K949" i="6"/>
  <c r="I949" i="6"/>
  <c r="H949" i="6"/>
  <c r="L949" i="6"/>
  <c r="K950" i="6"/>
  <c r="I950" i="6"/>
  <c r="H950" i="6"/>
  <c r="L950" i="6"/>
  <c r="K951" i="6"/>
  <c r="I951" i="6"/>
  <c r="H951" i="6"/>
  <c r="L951" i="6"/>
  <c r="K952" i="6"/>
  <c r="I952" i="6"/>
  <c r="H952" i="6"/>
  <c r="L952" i="6"/>
  <c r="K953" i="6"/>
  <c r="I953" i="6"/>
  <c r="H953" i="6"/>
  <c r="L953" i="6"/>
  <c r="K954" i="6"/>
  <c r="I954" i="6"/>
  <c r="H954" i="6"/>
  <c r="L954" i="6"/>
  <c r="K955" i="6"/>
  <c r="I955" i="6"/>
  <c r="H955" i="6"/>
  <c r="L955" i="6"/>
  <c r="K956" i="6"/>
  <c r="I956" i="6"/>
  <c r="H956" i="6"/>
  <c r="L956" i="6"/>
  <c r="K957" i="6"/>
  <c r="I957" i="6"/>
  <c r="H957" i="6"/>
  <c r="L957" i="6"/>
  <c r="K958" i="6"/>
  <c r="I958" i="6"/>
  <c r="H958" i="6"/>
  <c r="L958" i="6"/>
  <c r="K959" i="6"/>
  <c r="I959" i="6"/>
  <c r="H959" i="6"/>
  <c r="L959" i="6"/>
  <c r="K960" i="6"/>
  <c r="I960" i="6"/>
  <c r="H960" i="6"/>
  <c r="L960" i="6"/>
  <c r="K961" i="6"/>
  <c r="I961" i="6"/>
  <c r="H961" i="6"/>
  <c r="L961" i="6"/>
  <c r="K962" i="6"/>
  <c r="I962" i="6"/>
  <c r="H962" i="6"/>
  <c r="L962" i="6"/>
  <c r="K963" i="6"/>
  <c r="I963" i="6"/>
  <c r="H963" i="6"/>
  <c r="L963" i="6"/>
  <c r="K964" i="6"/>
  <c r="I964" i="6"/>
  <c r="H964" i="6"/>
  <c r="L964" i="6"/>
  <c r="K965" i="6"/>
  <c r="I965" i="6"/>
  <c r="H965" i="6"/>
  <c r="L965" i="6"/>
  <c r="K966" i="6"/>
  <c r="I966" i="6"/>
  <c r="H966" i="6"/>
  <c r="L966" i="6"/>
  <c r="K967" i="6"/>
  <c r="I967" i="6"/>
  <c r="H967" i="6"/>
  <c r="L967" i="6"/>
  <c r="K968" i="6"/>
  <c r="I968" i="6"/>
  <c r="H968" i="6"/>
  <c r="L968" i="6"/>
  <c r="K969" i="6"/>
  <c r="I969" i="6"/>
  <c r="H969" i="6"/>
  <c r="L969" i="6"/>
  <c r="K970" i="6"/>
  <c r="I970" i="6"/>
  <c r="H970" i="6"/>
  <c r="L970" i="6"/>
  <c r="K971" i="6"/>
  <c r="I971" i="6"/>
  <c r="H971" i="6"/>
  <c r="L971" i="6"/>
  <c r="K972" i="6"/>
  <c r="I972" i="6"/>
  <c r="H972" i="6"/>
  <c r="L972" i="6"/>
  <c r="K973" i="6"/>
  <c r="I973" i="6"/>
  <c r="H973" i="6"/>
  <c r="L973" i="6"/>
  <c r="K974" i="6"/>
  <c r="I974" i="6"/>
  <c r="H974" i="6"/>
  <c r="L974" i="6"/>
  <c r="K975" i="6"/>
  <c r="I975" i="6"/>
  <c r="H975" i="6"/>
  <c r="L975" i="6"/>
  <c r="K976" i="6"/>
  <c r="I976" i="6"/>
  <c r="H976" i="6"/>
  <c r="L976" i="6"/>
  <c r="K977" i="6"/>
  <c r="I977" i="6"/>
  <c r="H977" i="6"/>
  <c r="L977" i="6"/>
  <c r="K978" i="6"/>
  <c r="I978" i="6"/>
  <c r="H978" i="6"/>
  <c r="L978" i="6"/>
  <c r="K979" i="6"/>
  <c r="I979" i="6"/>
  <c r="H979" i="6"/>
  <c r="L979" i="6"/>
  <c r="K980" i="6"/>
  <c r="I980" i="6"/>
  <c r="H980" i="6"/>
  <c r="L980" i="6"/>
  <c r="K981" i="6"/>
  <c r="I981" i="6"/>
  <c r="H981" i="6"/>
  <c r="L981" i="6"/>
  <c r="K982" i="6"/>
  <c r="I982" i="6"/>
  <c r="H982" i="6"/>
  <c r="L982" i="6"/>
  <c r="K983" i="6"/>
  <c r="I983" i="6"/>
  <c r="H983" i="6"/>
  <c r="L983" i="6"/>
  <c r="K984" i="6"/>
  <c r="I984" i="6"/>
  <c r="H984" i="6"/>
  <c r="L984" i="6"/>
  <c r="K985" i="6"/>
  <c r="I985" i="6"/>
  <c r="H985" i="6"/>
  <c r="L985" i="6"/>
  <c r="K986" i="6"/>
  <c r="I986" i="6"/>
  <c r="H986" i="6"/>
  <c r="L986" i="6"/>
  <c r="K987" i="6"/>
  <c r="I987" i="6"/>
  <c r="H987" i="6"/>
  <c r="L987" i="6"/>
  <c r="K988" i="6"/>
  <c r="I988" i="6"/>
  <c r="H988" i="6"/>
  <c r="L988" i="6"/>
  <c r="K989" i="6"/>
  <c r="I989" i="6"/>
  <c r="H989" i="6"/>
  <c r="L989" i="6"/>
  <c r="K990" i="6"/>
  <c r="I990" i="6"/>
  <c r="H990" i="6"/>
  <c r="L990" i="6"/>
  <c r="K991" i="6"/>
  <c r="I991" i="6"/>
  <c r="H991" i="6"/>
  <c r="L991" i="6"/>
  <c r="K992" i="6"/>
  <c r="I992" i="6"/>
  <c r="H992" i="6"/>
  <c r="L992" i="6"/>
  <c r="K993" i="6"/>
  <c r="I993" i="6"/>
  <c r="H993" i="6"/>
  <c r="L993" i="6"/>
  <c r="K994" i="6"/>
  <c r="I994" i="6"/>
  <c r="H994" i="6"/>
  <c r="L994" i="6"/>
  <c r="K995" i="6"/>
  <c r="I995" i="6"/>
  <c r="H995" i="6"/>
  <c r="L995" i="6"/>
  <c r="K996" i="6"/>
  <c r="I996" i="6"/>
  <c r="H996" i="6"/>
  <c r="L996" i="6"/>
  <c r="K997" i="6"/>
  <c r="I997" i="6"/>
  <c r="H997" i="6"/>
  <c r="L997" i="6"/>
  <c r="K998" i="6"/>
  <c r="I998" i="6"/>
  <c r="H998" i="6"/>
  <c r="L998" i="6"/>
  <c r="K999" i="6"/>
  <c r="I999" i="6"/>
  <c r="H999" i="6"/>
  <c r="L999" i="6"/>
  <c r="K1000" i="6"/>
  <c r="I1000" i="6"/>
  <c r="H1000" i="6"/>
  <c r="L1000" i="6"/>
  <c r="K1001" i="6"/>
  <c r="I1001" i="6"/>
  <c r="H1001" i="6"/>
  <c r="L1001" i="6"/>
  <c r="K1002" i="6"/>
  <c r="I1002" i="6"/>
  <c r="H1002" i="6"/>
  <c r="L1002" i="6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557" i="6"/>
  <c r="J558" i="6"/>
  <c r="J559" i="6"/>
  <c r="J560" i="6"/>
  <c r="J561" i="6"/>
  <c r="J562" i="6"/>
  <c r="J563" i="6"/>
  <c r="J564" i="6"/>
  <c r="J565" i="6"/>
  <c r="J566" i="6"/>
  <c r="J567" i="6"/>
  <c r="J568" i="6"/>
  <c r="J569" i="6"/>
  <c r="J570" i="6"/>
  <c r="J571" i="6"/>
  <c r="J572" i="6"/>
  <c r="J573" i="6"/>
  <c r="J574" i="6"/>
  <c r="J575" i="6"/>
  <c r="J576" i="6"/>
  <c r="J577" i="6"/>
  <c r="J578" i="6"/>
  <c r="J579" i="6"/>
  <c r="J580" i="6"/>
  <c r="J581" i="6"/>
  <c r="J582" i="6"/>
  <c r="J583" i="6"/>
  <c r="J584" i="6"/>
  <c r="J585" i="6"/>
  <c r="J586" i="6"/>
  <c r="J587" i="6"/>
  <c r="J588" i="6"/>
  <c r="J589" i="6"/>
  <c r="J590" i="6"/>
  <c r="J591" i="6"/>
  <c r="J592" i="6"/>
  <c r="J593" i="6"/>
  <c r="J594" i="6"/>
  <c r="J595" i="6"/>
  <c r="J596" i="6"/>
  <c r="J597" i="6"/>
  <c r="J598" i="6"/>
  <c r="J599" i="6"/>
  <c r="J600" i="6"/>
  <c r="J601" i="6"/>
  <c r="J602" i="6"/>
  <c r="J603" i="6"/>
  <c r="J604" i="6"/>
  <c r="J605" i="6"/>
  <c r="J606" i="6"/>
  <c r="J607" i="6"/>
  <c r="J608" i="6"/>
  <c r="J609" i="6"/>
  <c r="J610" i="6"/>
  <c r="J611" i="6"/>
  <c r="J612" i="6"/>
  <c r="J613" i="6"/>
  <c r="J614" i="6"/>
  <c r="J615" i="6"/>
  <c r="J616" i="6"/>
  <c r="J617" i="6"/>
  <c r="J618" i="6"/>
  <c r="J619" i="6"/>
  <c r="J620" i="6"/>
  <c r="J621" i="6"/>
  <c r="J622" i="6"/>
  <c r="J623" i="6"/>
  <c r="J624" i="6"/>
  <c r="J625" i="6"/>
  <c r="J626" i="6"/>
  <c r="J627" i="6"/>
  <c r="J628" i="6"/>
  <c r="J629" i="6"/>
  <c r="J630" i="6"/>
  <c r="J631" i="6"/>
  <c r="J632" i="6"/>
  <c r="J633" i="6"/>
  <c r="J634" i="6"/>
  <c r="J635" i="6"/>
  <c r="J636" i="6"/>
  <c r="J637" i="6"/>
  <c r="J638" i="6"/>
  <c r="J639" i="6"/>
  <c r="J640" i="6"/>
  <c r="J641" i="6"/>
  <c r="J642" i="6"/>
  <c r="J643" i="6"/>
  <c r="J644" i="6"/>
  <c r="J645" i="6"/>
  <c r="J646" i="6"/>
  <c r="J647" i="6"/>
  <c r="J648" i="6"/>
  <c r="J649" i="6"/>
  <c r="J650" i="6"/>
  <c r="J651" i="6"/>
  <c r="J652" i="6"/>
  <c r="J653" i="6"/>
  <c r="J654" i="6"/>
  <c r="J655" i="6"/>
  <c r="J656" i="6"/>
  <c r="J657" i="6"/>
  <c r="J658" i="6"/>
  <c r="J659" i="6"/>
  <c r="J660" i="6"/>
  <c r="J661" i="6"/>
  <c r="J662" i="6"/>
  <c r="J663" i="6"/>
  <c r="J664" i="6"/>
  <c r="J665" i="6"/>
  <c r="J666" i="6"/>
  <c r="J667" i="6"/>
  <c r="J668" i="6"/>
  <c r="J669" i="6"/>
  <c r="J670" i="6"/>
  <c r="J671" i="6"/>
  <c r="J672" i="6"/>
  <c r="J673" i="6"/>
  <c r="J674" i="6"/>
  <c r="J675" i="6"/>
  <c r="J676" i="6"/>
  <c r="J677" i="6"/>
  <c r="J678" i="6"/>
  <c r="J679" i="6"/>
  <c r="J680" i="6"/>
  <c r="J681" i="6"/>
  <c r="J682" i="6"/>
  <c r="J683" i="6"/>
  <c r="J684" i="6"/>
  <c r="J685" i="6"/>
  <c r="J686" i="6"/>
  <c r="J687" i="6"/>
  <c r="J688" i="6"/>
  <c r="J689" i="6"/>
  <c r="J690" i="6"/>
  <c r="J691" i="6"/>
  <c r="J692" i="6"/>
  <c r="J693" i="6"/>
  <c r="J694" i="6"/>
  <c r="J695" i="6"/>
  <c r="J696" i="6"/>
  <c r="J697" i="6"/>
  <c r="J698" i="6"/>
  <c r="J699" i="6"/>
  <c r="J700" i="6"/>
  <c r="J701" i="6"/>
  <c r="J702" i="6"/>
  <c r="J703" i="6"/>
  <c r="J704" i="6"/>
  <c r="J705" i="6"/>
  <c r="J706" i="6"/>
  <c r="J707" i="6"/>
  <c r="J708" i="6"/>
  <c r="J709" i="6"/>
  <c r="J710" i="6"/>
  <c r="J711" i="6"/>
  <c r="J712" i="6"/>
  <c r="J713" i="6"/>
  <c r="J714" i="6"/>
  <c r="J715" i="6"/>
  <c r="J716" i="6"/>
  <c r="J717" i="6"/>
  <c r="J718" i="6"/>
  <c r="J719" i="6"/>
  <c r="J720" i="6"/>
  <c r="J721" i="6"/>
  <c r="J722" i="6"/>
  <c r="J723" i="6"/>
  <c r="J724" i="6"/>
  <c r="J725" i="6"/>
  <c r="J726" i="6"/>
  <c r="J727" i="6"/>
  <c r="J728" i="6"/>
  <c r="J729" i="6"/>
  <c r="J730" i="6"/>
  <c r="J731" i="6"/>
  <c r="J732" i="6"/>
  <c r="J733" i="6"/>
  <c r="J734" i="6"/>
  <c r="J735" i="6"/>
  <c r="J736" i="6"/>
  <c r="J737" i="6"/>
  <c r="J738" i="6"/>
  <c r="J739" i="6"/>
  <c r="J740" i="6"/>
  <c r="J741" i="6"/>
  <c r="J742" i="6"/>
  <c r="J743" i="6"/>
  <c r="J744" i="6"/>
  <c r="J745" i="6"/>
  <c r="J746" i="6"/>
  <c r="J747" i="6"/>
  <c r="J748" i="6"/>
  <c r="J749" i="6"/>
  <c r="J750" i="6"/>
  <c r="J751" i="6"/>
  <c r="J752" i="6"/>
  <c r="J753" i="6"/>
  <c r="J754" i="6"/>
  <c r="J755" i="6"/>
  <c r="J756" i="6"/>
  <c r="J757" i="6"/>
  <c r="J758" i="6"/>
  <c r="J759" i="6"/>
  <c r="J760" i="6"/>
  <c r="J761" i="6"/>
  <c r="J762" i="6"/>
  <c r="J763" i="6"/>
  <c r="J764" i="6"/>
  <c r="J765" i="6"/>
  <c r="J766" i="6"/>
  <c r="J767" i="6"/>
  <c r="J768" i="6"/>
  <c r="J769" i="6"/>
  <c r="J770" i="6"/>
  <c r="J771" i="6"/>
  <c r="J772" i="6"/>
  <c r="J773" i="6"/>
  <c r="J774" i="6"/>
  <c r="J775" i="6"/>
  <c r="J776" i="6"/>
  <c r="J777" i="6"/>
  <c r="J778" i="6"/>
  <c r="J779" i="6"/>
  <c r="J780" i="6"/>
  <c r="J781" i="6"/>
  <c r="J782" i="6"/>
  <c r="J783" i="6"/>
  <c r="J784" i="6"/>
  <c r="J785" i="6"/>
  <c r="J786" i="6"/>
  <c r="J787" i="6"/>
  <c r="J788" i="6"/>
  <c r="J789" i="6"/>
  <c r="J790" i="6"/>
  <c r="J791" i="6"/>
  <c r="J792" i="6"/>
  <c r="J793" i="6"/>
  <c r="J794" i="6"/>
  <c r="J795" i="6"/>
  <c r="J796" i="6"/>
  <c r="J797" i="6"/>
  <c r="J798" i="6"/>
  <c r="J799" i="6"/>
  <c r="J800" i="6"/>
  <c r="J801" i="6"/>
  <c r="J802" i="6"/>
  <c r="J803" i="6"/>
  <c r="J804" i="6"/>
  <c r="J805" i="6"/>
  <c r="J806" i="6"/>
  <c r="J807" i="6"/>
  <c r="J808" i="6"/>
  <c r="J809" i="6"/>
  <c r="J810" i="6"/>
  <c r="J811" i="6"/>
  <c r="J812" i="6"/>
  <c r="J813" i="6"/>
  <c r="J814" i="6"/>
  <c r="J815" i="6"/>
  <c r="J816" i="6"/>
  <c r="J817" i="6"/>
  <c r="J818" i="6"/>
  <c r="J819" i="6"/>
  <c r="J820" i="6"/>
  <c r="J821" i="6"/>
  <c r="J822" i="6"/>
  <c r="J823" i="6"/>
  <c r="J824" i="6"/>
  <c r="J825" i="6"/>
  <c r="J826" i="6"/>
  <c r="J827" i="6"/>
  <c r="J828" i="6"/>
  <c r="J829" i="6"/>
  <c r="J830" i="6"/>
  <c r="J831" i="6"/>
  <c r="J832" i="6"/>
  <c r="J833" i="6"/>
  <c r="J834" i="6"/>
  <c r="J835" i="6"/>
  <c r="J836" i="6"/>
  <c r="J837" i="6"/>
  <c r="J838" i="6"/>
  <c r="J839" i="6"/>
  <c r="J840" i="6"/>
  <c r="J841" i="6"/>
  <c r="J842" i="6"/>
  <c r="J843" i="6"/>
  <c r="J844" i="6"/>
  <c r="J845" i="6"/>
  <c r="J846" i="6"/>
  <c r="J847" i="6"/>
  <c r="J848" i="6"/>
  <c r="J849" i="6"/>
  <c r="J850" i="6"/>
  <c r="J851" i="6"/>
  <c r="J852" i="6"/>
  <c r="J853" i="6"/>
  <c r="J854" i="6"/>
  <c r="J855" i="6"/>
  <c r="J856" i="6"/>
  <c r="J857" i="6"/>
  <c r="J858" i="6"/>
  <c r="J859" i="6"/>
  <c r="J860" i="6"/>
  <c r="J861" i="6"/>
  <c r="J862" i="6"/>
  <c r="J863" i="6"/>
  <c r="J864" i="6"/>
  <c r="J865" i="6"/>
  <c r="J866" i="6"/>
  <c r="J867" i="6"/>
  <c r="J868" i="6"/>
  <c r="J869" i="6"/>
  <c r="J870" i="6"/>
  <c r="J871" i="6"/>
  <c r="J872" i="6"/>
  <c r="J873" i="6"/>
  <c r="J874" i="6"/>
  <c r="J875" i="6"/>
  <c r="J876" i="6"/>
  <c r="J877" i="6"/>
  <c r="J878" i="6"/>
  <c r="J879" i="6"/>
  <c r="J880" i="6"/>
  <c r="J881" i="6"/>
  <c r="J882" i="6"/>
  <c r="J883" i="6"/>
  <c r="J884" i="6"/>
  <c r="J885" i="6"/>
  <c r="J886" i="6"/>
  <c r="J887" i="6"/>
  <c r="J888" i="6"/>
  <c r="J889" i="6"/>
  <c r="J890" i="6"/>
  <c r="J891" i="6"/>
  <c r="J892" i="6"/>
  <c r="J893" i="6"/>
  <c r="J894" i="6"/>
  <c r="J895" i="6"/>
  <c r="J896" i="6"/>
  <c r="J897" i="6"/>
  <c r="J898" i="6"/>
  <c r="J899" i="6"/>
  <c r="J900" i="6"/>
  <c r="J901" i="6"/>
  <c r="J902" i="6"/>
  <c r="J903" i="6"/>
  <c r="J904" i="6"/>
  <c r="J905" i="6"/>
  <c r="J906" i="6"/>
  <c r="J907" i="6"/>
  <c r="J908" i="6"/>
  <c r="J909" i="6"/>
  <c r="J910" i="6"/>
  <c r="J911" i="6"/>
  <c r="J912" i="6"/>
  <c r="J913" i="6"/>
  <c r="J914" i="6"/>
  <c r="J915" i="6"/>
  <c r="J916" i="6"/>
  <c r="J917" i="6"/>
  <c r="J918" i="6"/>
  <c r="J919" i="6"/>
  <c r="J920" i="6"/>
  <c r="J921" i="6"/>
  <c r="J922" i="6"/>
  <c r="J923" i="6"/>
  <c r="J924" i="6"/>
  <c r="J925" i="6"/>
  <c r="J926" i="6"/>
  <c r="J927" i="6"/>
  <c r="J928" i="6"/>
  <c r="J929" i="6"/>
  <c r="J930" i="6"/>
  <c r="J931" i="6"/>
  <c r="J932" i="6"/>
  <c r="J933" i="6"/>
  <c r="J934" i="6"/>
  <c r="J935" i="6"/>
  <c r="J936" i="6"/>
  <c r="J937" i="6"/>
  <c r="J938" i="6"/>
  <c r="J939" i="6"/>
  <c r="J940" i="6"/>
  <c r="J941" i="6"/>
  <c r="J942" i="6"/>
  <c r="J943" i="6"/>
  <c r="J944" i="6"/>
  <c r="J945" i="6"/>
  <c r="J946" i="6"/>
  <c r="J947" i="6"/>
  <c r="J948" i="6"/>
  <c r="J949" i="6"/>
  <c r="J950" i="6"/>
  <c r="J951" i="6"/>
  <c r="J952" i="6"/>
  <c r="J953" i="6"/>
  <c r="J954" i="6"/>
  <c r="J955" i="6"/>
  <c r="J956" i="6"/>
  <c r="J957" i="6"/>
  <c r="J958" i="6"/>
  <c r="J959" i="6"/>
  <c r="J960" i="6"/>
  <c r="J961" i="6"/>
  <c r="J962" i="6"/>
  <c r="J963" i="6"/>
  <c r="J964" i="6"/>
  <c r="J965" i="6"/>
  <c r="J966" i="6"/>
  <c r="J967" i="6"/>
  <c r="J968" i="6"/>
  <c r="J969" i="6"/>
  <c r="J970" i="6"/>
  <c r="J971" i="6"/>
  <c r="J972" i="6"/>
  <c r="J973" i="6"/>
  <c r="J974" i="6"/>
  <c r="J975" i="6"/>
  <c r="J976" i="6"/>
  <c r="J977" i="6"/>
  <c r="J978" i="6"/>
  <c r="J979" i="6"/>
  <c r="J980" i="6"/>
  <c r="J981" i="6"/>
  <c r="J982" i="6"/>
  <c r="J983" i="6"/>
  <c r="J984" i="6"/>
  <c r="J985" i="6"/>
  <c r="J986" i="6"/>
  <c r="J987" i="6"/>
  <c r="J988" i="6"/>
  <c r="J989" i="6"/>
  <c r="J990" i="6"/>
  <c r="J991" i="6"/>
  <c r="J992" i="6"/>
  <c r="J993" i="6"/>
  <c r="J994" i="6"/>
  <c r="J995" i="6"/>
  <c r="J996" i="6"/>
  <c r="J997" i="6"/>
  <c r="J998" i="6"/>
  <c r="J999" i="6"/>
  <c r="J1000" i="6"/>
  <c r="J1001" i="6"/>
  <c r="J1002" i="6"/>
  <c r="F1002" i="6"/>
  <c r="F1001" i="6"/>
  <c r="F1000" i="6"/>
  <c r="F999" i="6"/>
  <c r="F998" i="6"/>
  <c r="F997" i="6"/>
  <c r="F996" i="6"/>
  <c r="F995" i="6"/>
  <c r="F994" i="6"/>
  <c r="F993" i="6"/>
  <c r="F992" i="6"/>
  <c r="F991" i="6"/>
  <c r="F990" i="6"/>
  <c r="F989" i="6"/>
  <c r="F988" i="6"/>
  <c r="F987" i="6"/>
  <c r="F986" i="6"/>
  <c r="F985" i="6"/>
  <c r="F984" i="6"/>
  <c r="F983" i="6"/>
  <c r="F982" i="6"/>
  <c r="F981" i="6"/>
  <c r="F980" i="6"/>
  <c r="F979" i="6"/>
  <c r="F978" i="6"/>
  <c r="F977" i="6"/>
  <c r="F976" i="6"/>
  <c r="F975" i="6"/>
  <c r="F974" i="6"/>
  <c r="F973" i="6"/>
  <c r="F972" i="6"/>
  <c r="F971" i="6"/>
  <c r="F970" i="6"/>
  <c r="F969" i="6"/>
  <c r="F968" i="6"/>
  <c r="F967" i="6"/>
  <c r="F966" i="6"/>
  <c r="F965" i="6"/>
  <c r="F964" i="6"/>
  <c r="F963" i="6"/>
  <c r="F962" i="6"/>
  <c r="F961" i="6"/>
  <c r="F960" i="6"/>
  <c r="F959" i="6"/>
  <c r="F958" i="6"/>
  <c r="F957" i="6"/>
  <c r="F956" i="6"/>
  <c r="F955" i="6"/>
  <c r="F954" i="6"/>
  <c r="F953" i="6"/>
  <c r="F952" i="6"/>
  <c r="F951" i="6"/>
  <c r="F950" i="6"/>
  <c r="F949" i="6"/>
  <c r="F948" i="6"/>
  <c r="F947" i="6"/>
  <c r="F946" i="6"/>
  <c r="F945" i="6"/>
  <c r="F944" i="6"/>
  <c r="F943" i="6"/>
  <c r="F942" i="6"/>
  <c r="F941" i="6"/>
  <c r="F940" i="6"/>
  <c r="F939" i="6"/>
  <c r="F938" i="6"/>
  <c r="F937" i="6"/>
  <c r="F936" i="6"/>
  <c r="F935" i="6"/>
  <c r="F934" i="6"/>
  <c r="F933" i="6"/>
  <c r="F932" i="6"/>
  <c r="F931" i="6"/>
  <c r="F930" i="6"/>
  <c r="F929" i="6"/>
  <c r="F928" i="6"/>
  <c r="F927" i="6"/>
  <c r="F926" i="6"/>
  <c r="F925" i="6"/>
  <c r="F924" i="6"/>
  <c r="F923" i="6"/>
  <c r="F922" i="6"/>
  <c r="F921" i="6"/>
  <c r="F920" i="6"/>
  <c r="F919" i="6"/>
  <c r="F918" i="6"/>
  <c r="F917" i="6"/>
  <c r="F916" i="6"/>
  <c r="F915" i="6"/>
  <c r="F914" i="6"/>
  <c r="F913" i="6"/>
  <c r="F912" i="6"/>
  <c r="F911" i="6"/>
  <c r="F910" i="6"/>
  <c r="F909" i="6"/>
  <c r="F908" i="6"/>
  <c r="F907" i="6"/>
  <c r="F906" i="6"/>
  <c r="F905" i="6"/>
  <c r="F904" i="6"/>
  <c r="F903" i="6"/>
  <c r="F902" i="6"/>
  <c r="F901" i="6"/>
  <c r="F900" i="6"/>
  <c r="F899" i="6"/>
  <c r="F898" i="6"/>
  <c r="F897" i="6"/>
  <c r="F896" i="6"/>
  <c r="F895" i="6"/>
  <c r="F894" i="6"/>
  <c r="F893" i="6"/>
  <c r="F892" i="6"/>
  <c r="F891" i="6"/>
  <c r="F890" i="6"/>
  <c r="F889" i="6"/>
  <c r="F888" i="6"/>
  <c r="F887" i="6"/>
  <c r="F886" i="6"/>
  <c r="F885" i="6"/>
  <c r="F884" i="6"/>
  <c r="F883" i="6"/>
  <c r="F882" i="6"/>
  <c r="F881" i="6"/>
  <c r="F880" i="6"/>
  <c r="F879" i="6"/>
  <c r="F878" i="6"/>
  <c r="F877" i="6"/>
  <c r="F876" i="6"/>
  <c r="F875" i="6"/>
  <c r="F874" i="6"/>
  <c r="F873" i="6"/>
  <c r="F872" i="6"/>
  <c r="F871" i="6"/>
  <c r="F870" i="6"/>
  <c r="F869" i="6"/>
  <c r="F868" i="6"/>
  <c r="F867" i="6"/>
  <c r="F866" i="6"/>
  <c r="F865" i="6"/>
  <c r="F864" i="6"/>
  <c r="F863" i="6"/>
  <c r="F862" i="6"/>
  <c r="F861" i="6"/>
  <c r="F860" i="6"/>
  <c r="F859" i="6"/>
  <c r="F858" i="6"/>
  <c r="F857" i="6"/>
  <c r="F856" i="6"/>
  <c r="F855" i="6"/>
  <c r="F854" i="6"/>
  <c r="F853" i="6"/>
  <c r="F852" i="6"/>
  <c r="F851" i="6"/>
  <c r="F850" i="6"/>
  <c r="F849" i="6"/>
  <c r="F848" i="6"/>
  <c r="F847" i="6"/>
  <c r="F846" i="6"/>
  <c r="F845" i="6"/>
  <c r="F844" i="6"/>
  <c r="F843" i="6"/>
  <c r="F842" i="6"/>
  <c r="F841" i="6"/>
  <c r="F840" i="6"/>
  <c r="F839" i="6"/>
  <c r="F838" i="6"/>
  <c r="F837" i="6"/>
  <c r="F836" i="6"/>
  <c r="F835" i="6"/>
  <c r="F834" i="6"/>
  <c r="F833" i="6"/>
  <c r="F832" i="6"/>
  <c r="F831" i="6"/>
  <c r="F830" i="6"/>
  <c r="F829" i="6"/>
  <c r="F828" i="6"/>
  <c r="F827" i="6"/>
  <c r="F826" i="6"/>
  <c r="F825" i="6"/>
  <c r="F824" i="6"/>
  <c r="F823" i="6"/>
  <c r="F822" i="6"/>
  <c r="F821" i="6"/>
  <c r="F820" i="6"/>
  <c r="F819" i="6"/>
  <c r="F818" i="6"/>
  <c r="F817" i="6"/>
  <c r="F816" i="6"/>
  <c r="F815" i="6"/>
  <c r="F814" i="6"/>
  <c r="F813" i="6"/>
  <c r="F812" i="6"/>
  <c r="F811" i="6"/>
  <c r="F810" i="6"/>
  <c r="F809" i="6"/>
  <c r="F808" i="6"/>
  <c r="F807" i="6"/>
  <c r="F806" i="6"/>
  <c r="F805" i="6"/>
  <c r="F804" i="6"/>
  <c r="F803" i="6"/>
  <c r="F802" i="6"/>
  <c r="F801" i="6"/>
  <c r="F800" i="6"/>
  <c r="F799" i="6"/>
  <c r="F798" i="6"/>
  <c r="F797" i="6"/>
  <c r="F796" i="6"/>
  <c r="F795" i="6"/>
  <c r="F794" i="6"/>
  <c r="F793" i="6"/>
  <c r="F792" i="6"/>
  <c r="F791" i="6"/>
  <c r="F790" i="6"/>
  <c r="F789" i="6"/>
  <c r="F788" i="6"/>
  <c r="F787" i="6"/>
  <c r="F786" i="6"/>
  <c r="F785" i="6"/>
  <c r="F784" i="6"/>
  <c r="F783" i="6"/>
  <c r="F782" i="6"/>
  <c r="F781" i="6"/>
  <c r="F780" i="6"/>
  <c r="F779" i="6"/>
  <c r="F778" i="6"/>
  <c r="F777" i="6"/>
  <c r="F776" i="6"/>
  <c r="F775" i="6"/>
  <c r="F774" i="6"/>
  <c r="F773" i="6"/>
  <c r="F772" i="6"/>
  <c r="F771" i="6"/>
  <c r="F770" i="6"/>
  <c r="F769" i="6"/>
  <c r="F768" i="6"/>
  <c r="F767" i="6"/>
  <c r="F766" i="6"/>
  <c r="F765" i="6"/>
  <c r="F764" i="6"/>
  <c r="F763" i="6"/>
  <c r="F762" i="6"/>
  <c r="F761" i="6"/>
  <c r="F760" i="6"/>
  <c r="F759" i="6"/>
  <c r="F758" i="6"/>
  <c r="F757" i="6"/>
  <c r="F756" i="6"/>
  <c r="F755" i="6"/>
  <c r="F754" i="6"/>
  <c r="F753" i="6"/>
  <c r="F752" i="6"/>
  <c r="F751" i="6"/>
  <c r="F750" i="6"/>
  <c r="F749" i="6"/>
  <c r="F748" i="6"/>
  <c r="F747" i="6"/>
  <c r="F746" i="6"/>
  <c r="F745" i="6"/>
  <c r="F744" i="6"/>
  <c r="F743" i="6"/>
  <c r="F742" i="6"/>
  <c r="F741" i="6"/>
  <c r="F740" i="6"/>
  <c r="F739" i="6"/>
  <c r="F738" i="6"/>
  <c r="F737" i="6"/>
  <c r="F736" i="6"/>
  <c r="F735" i="6"/>
  <c r="F734" i="6"/>
  <c r="F733" i="6"/>
  <c r="F732" i="6"/>
  <c r="F731" i="6"/>
  <c r="F730" i="6"/>
  <c r="F729" i="6"/>
  <c r="F728" i="6"/>
  <c r="F727" i="6"/>
  <c r="F726" i="6"/>
  <c r="F725" i="6"/>
  <c r="F724" i="6"/>
  <c r="F723" i="6"/>
  <c r="F722" i="6"/>
  <c r="F721" i="6"/>
  <c r="F720" i="6"/>
  <c r="F719" i="6"/>
  <c r="F718" i="6"/>
  <c r="F717" i="6"/>
  <c r="F716" i="6"/>
  <c r="F715" i="6"/>
  <c r="F714" i="6"/>
  <c r="F713" i="6"/>
  <c r="F712" i="6"/>
  <c r="F711" i="6"/>
  <c r="F710" i="6"/>
  <c r="F709" i="6"/>
  <c r="F708" i="6"/>
  <c r="F707" i="6"/>
  <c r="F706" i="6"/>
  <c r="F705" i="6"/>
  <c r="F704" i="6"/>
  <c r="F703" i="6"/>
  <c r="F702" i="6"/>
  <c r="F701" i="6"/>
  <c r="F700" i="6"/>
  <c r="F699" i="6"/>
  <c r="F698" i="6"/>
  <c r="F697" i="6"/>
  <c r="F696" i="6"/>
  <c r="F695" i="6"/>
  <c r="F694" i="6"/>
  <c r="F693" i="6"/>
  <c r="F692" i="6"/>
  <c r="F691" i="6"/>
  <c r="F690" i="6"/>
  <c r="F689" i="6"/>
  <c r="F688" i="6"/>
  <c r="F687" i="6"/>
  <c r="F686" i="6"/>
  <c r="F685" i="6"/>
  <c r="F684" i="6"/>
  <c r="F683" i="6"/>
  <c r="F682" i="6"/>
  <c r="F681" i="6"/>
  <c r="F680" i="6"/>
  <c r="F679" i="6"/>
  <c r="F678" i="6"/>
  <c r="F677" i="6"/>
  <c r="F676" i="6"/>
  <c r="F675" i="6"/>
  <c r="F674" i="6"/>
  <c r="F673" i="6"/>
  <c r="F672" i="6"/>
  <c r="F671" i="6"/>
  <c r="F670" i="6"/>
  <c r="F669" i="6"/>
  <c r="F668" i="6"/>
  <c r="F667" i="6"/>
  <c r="F666" i="6"/>
  <c r="F665" i="6"/>
  <c r="F664" i="6"/>
  <c r="F663" i="6"/>
  <c r="F662" i="6"/>
  <c r="F661" i="6"/>
  <c r="F660" i="6"/>
  <c r="F659" i="6"/>
  <c r="F658" i="6"/>
  <c r="F657" i="6"/>
  <c r="F656" i="6"/>
  <c r="F655" i="6"/>
  <c r="F654" i="6"/>
  <c r="F653" i="6"/>
  <c r="F652" i="6"/>
  <c r="F651" i="6"/>
  <c r="F650" i="6"/>
  <c r="F649" i="6"/>
  <c r="F648" i="6"/>
  <c r="F647" i="6"/>
  <c r="F646" i="6"/>
  <c r="F645" i="6"/>
  <c r="F644" i="6"/>
  <c r="F643" i="6"/>
  <c r="F642" i="6"/>
  <c r="F641" i="6"/>
  <c r="F640" i="6"/>
  <c r="F639" i="6"/>
  <c r="F638" i="6"/>
  <c r="F637" i="6"/>
  <c r="F636" i="6"/>
  <c r="F635" i="6"/>
  <c r="F634" i="6"/>
  <c r="F633" i="6"/>
  <c r="F632" i="6"/>
  <c r="F631" i="6"/>
  <c r="F630" i="6"/>
  <c r="F629" i="6"/>
  <c r="F628" i="6"/>
  <c r="F627" i="6"/>
  <c r="F626" i="6"/>
  <c r="F625" i="6"/>
  <c r="F624" i="6"/>
  <c r="F623" i="6"/>
  <c r="F622" i="6"/>
  <c r="F621" i="6"/>
  <c r="F620" i="6"/>
  <c r="F619" i="6"/>
  <c r="F618" i="6"/>
  <c r="F617" i="6"/>
  <c r="F616" i="6"/>
  <c r="F615" i="6"/>
  <c r="F614" i="6"/>
  <c r="F613" i="6"/>
  <c r="F612" i="6"/>
  <c r="F611" i="6"/>
  <c r="F610" i="6"/>
  <c r="F609" i="6"/>
  <c r="F608" i="6"/>
  <c r="F607" i="6"/>
  <c r="F606" i="6"/>
  <c r="F605" i="6"/>
  <c r="F604" i="6"/>
  <c r="F603" i="6"/>
  <c r="F602" i="6"/>
  <c r="F601" i="6"/>
  <c r="F600" i="6"/>
  <c r="F599" i="6"/>
  <c r="F598" i="6"/>
  <c r="F597" i="6"/>
  <c r="F596" i="6"/>
  <c r="F595" i="6"/>
  <c r="F594" i="6"/>
  <c r="F593" i="6"/>
  <c r="F592" i="6"/>
  <c r="F591" i="6"/>
  <c r="F590" i="6"/>
  <c r="F589" i="6"/>
  <c r="F588" i="6"/>
  <c r="F587" i="6"/>
  <c r="F586" i="6"/>
  <c r="F585" i="6"/>
  <c r="F584" i="6"/>
  <c r="F583" i="6"/>
  <c r="F582" i="6"/>
  <c r="F581" i="6"/>
  <c r="F580" i="6"/>
  <c r="F579" i="6"/>
  <c r="F578" i="6"/>
  <c r="F577" i="6"/>
  <c r="F576" i="6"/>
  <c r="F575" i="6"/>
  <c r="F574" i="6"/>
  <c r="F573" i="6"/>
  <c r="F572" i="6"/>
  <c r="F571" i="6"/>
  <c r="F570" i="6"/>
  <c r="F569" i="6"/>
  <c r="F568" i="6"/>
  <c r="F567" i="6"/>
  <c r="F566" i="6"/>
  <c r="F565" i="6"/>
  <c r="F564" i="6"/>
  <c r="F563" i="6"/>
  <c r="F562" i="6"/>
  <c r="F561" i="6"/>
  <c r="F560" i="6"/>
  <c r="F559" i="6"/>
  <c r="F558" i="6"/>
  <c r="F557" i="6"/>
  <c r="F556" i="6"/>
  <c r="F555" i="6"/>
  <c r="F554" i="6"/>
  <c r="F553" i="6"/>
  <c r="F552" i="6"/>
  <c r="F551" i="6"/>
  <c r="F550" i="6"/>
  <c r="F549" i="6"/>
  <c r="F548" i="6"/>
  <c r="F547" i="6"/>
  <c r="F546" i="6"/>
  <c r="F545" i="6"/>
  <c r="F544" i="6"/>
  <c r="F543" i="6"/>
  <c r="F542" i="6"/>
  <c r="F541" i="6"/>
  <c r="F540" i="6"/>
  <c r="F539" i="6"/>
  <c r="F538" i="6"/>
  <c r="F537" i="6"/>
  <c r="F536" i="6"/>
  <c r="F535" i="6"/>
  <c r="F534" i="6"/>
  <c r="F533" i="6"/>
  <c r="F532" i="6"/>
  <c r="F531" i="6"/>
  <c r="F530" i="6"/>
  <c r="F529" i="6"/>
  <c r="F528" i="6"/>
  <c r="F527" i="6"/>
  <c r="F526" i="6"/>
  <c r="F525" i="6"/>
  <c r="F524" i="6"/>
  <c r="F523" i="6"/>
  <c r="F522" i="6"/>
  <c r="F521" i="6"/>
  <c r="F520" i="6"/>
  <c r="F519" i="6"/>
  <c r="F518" i="6"/>
  <c r="F517" i="6"/>
  <c r="F516" i="6"/>
  <c r="F515" i="6"/>
  <c r="F514" i="6"/>
  <c r="F513" i="6"/>
  <c r="F512" i="6"/>
  <c r="F511" i="6"/>
  <c r="F510" i="6"/>
  <c r="F509" i="6"/>
  <c r="F508" i="6"/>
  <c r="F507" i="6"/>
  <c r="F506" i="6"/>
  <c r="F505" i="6"/>
  <c r="F504" i="6"/>
  <c r="F503" i="6"/>
  <c r="F502" i="6"/>
  <c r="F501" i="6"/>
  <c r="F500" i="6"/>
  <c r="F499" i="6"/>
  <c r="F498" i="6"/>
  <c r="F497" i="6"/>
  <c r="F496" i="6"/>
  <c r="F495" i="6"/>
  <c r="F494" i="6"/>
  <c r="F493" i="6"/>
  <c r="F492" i="6"/>
  <c r="F491" i="6"/>
  <c r="F490" i="6"/>
  <c r="F489" i="6"/>
  <c r="F488" i="6"/>
  <c r="F487" i="6"/>
  <c r="F486" i="6"/>
  <c r="F485" i="6"/>
  <c r="F484" i="6"/>
  <c r="F483" i="6"/>
  <c r="F482" i="6"/>
  <c r="F481" i="6"/>
  <c r="F480" i="6"/>
  <c r="F479" i="6"/>
  <c r="F478" i="6"/>
  <c r="F477" i="6"/>
  <c r="F476" i="6"/>
  <c r="F475" i="6"/>
  <c r="F474" i="6"/>
  <c r="F473" i="6"/>
  <c r="F472" i="6"/>
  <c r="F471" i="6"/>
  <c r="F470" i="6"/>
  <c r="F469" i="6"/>
  <c r="F468" i="6"/>
  <c r="F467" i="6"/>
  <c r="F466" i="6"/>
  <c r="F465" i="6"/>
  <c r="F464" i="6"/>
  <c r="F463" i="6"/>
  <c r="F462" i="6"/>
  <c r="F461" i="6"/>
  <c r="F460" i="6"/>
  <c r="F459" i="6"/>
  <c r="F458" i="6"/>
  <c r="F457" i="6"/>
  <c r="F456" i="6"/>
  <c r="F455" i="6"/>
  <c r="F454" i="6"/>
  <c r="F453" i="6"/>
  <c r="F452" i="6"/>
  <c r="F451" i="6"/>
  <c r="F450" i="6"/>
  <c r="F449" i="6"/>
  <c r="F448" i="6"/>
  <c r="F447" i="6"/>
  <c r="F446" i="6"/>
  <c r="F445" i="6"/>
  <c r="F444" i="6"/>
  <c r="F443" i="6"/>
  <c r="F442" i="6"/>
  <c r="F441" i="6"/>
  <c r="F440" i="6"/>
  <c r="F439" i="6"/>
  <c r="F438" i="6"/>
  <c r="F437" i="6"/>
  <c r="F436" i="6"/>
  <c r="F435" i="6"/>
  <c r="F434" i="6"/>
  <c r="F433" i="6"/>
  <c r="F432" i="6"/>
  <c r="F431" i="6"/>
  <c r="F430" i="6"/>
  <c r="F429" i="6"/>
  <c r="F428" i="6"/>
  <c r="F427" i="6"/>
  <c r="F426" i="6"/>
  <c r="F425" i="6"/>
  <c r="F424" i="6"/>
  <c r="F423" i="6"/>
  <c r="F422" i="6"/>
  <c r="F421" i="6"/>
  <c r="F420" i="6"/>
  <c r="F419" i="6"/>
  <c r="F418" i="6"/>
  <c r="F417" i="6"/>
  <c r="F416" i="6"/>
  <c r="F415" i="6"/>
  <c r="F414" i="6"/>
  <c r="F413" i="6"/>
  <c r="F412" i="6"/>
  <c r="F411" i="6"/>
  <c r="F410" i="6"/>
  <c r="F409" i="6"/>
  <c r="F408" i="6"/>
  <c r="F407" i="6"/>
  <c r="F406" i="6"/>
  <c r="F405" i="6"/>
  <c r="F404" i="6"/>
  <c r="F403" i="6"/>
  <c r="F402" i="6"/>
  <c r="F401" i="6"/>
  <c r="F400" i="6"/>
  <c r="F399" i="6"/>
  <c r="F398" i="6"/>
  <c r="F397" i="6"/>
  <c r="F396" i="6"/>
  <c r="F395" i="6"/>
  <c r="F394" i="6"/>
  <c r="F393" i="6"/>
  <c r="F392" i="6"/>
  <c r="F391" i="6"/>
  <c r="F390" i="6"/>
  <c r="F389" i="6"/>
  <c r="F388" i="6"/>
  <c r="F387" i="6"/>
  <c r="F386" i="6"/>
  <c r="F385" i="6"/>
  <c r="F384" i="6"/>
  <c r="F383" i="6"/>
  <c r="F382" i="6"/>
  <c r="F381" i="6"/>
  <c r="F380" i="6"/>
  <c r="F379" i="6"/>
  <c r="F378" i="6"/>
  <c r="F377" i="6"/>
  <c r="F376" i="6"/>
  <c r="F375" i="6"/>
  <c r="F374" i="6"/>
  <c r="F373" i="6"/>
  <c r="F372" i="6"/>
  <c r="F371" i="6"/>
  <c r="F370" i="6"/>
  <c r="F369" i="6"/>
  <c r="F368" i="6"/>
  <c r="F367" i="6"/>
  <c r="F366" i="6"/>
  <c r="F365" i="6"/>
  <c r="F364" i="6"/>
  <c r="F363" i="6"/>
  <c r="F362" i="6"/>
  <c r="F361" i="6"/>
  <c r="F360" i="6"/>
  <c r="F359" i="6"/>
  <c r="F358" i="6"/>
  <c r="F357" i="6"/>
  <c r="F356" i="6"/>
  <c r="F355" i="6"/>
  <c r="F354" i="6"/>
  <c r="F353" i="6"/>
  <c r="F352" i="6"/>
  <c r="F351" i="6"/>
  <c r="F350" i="6"/>
  <c r="F349" i="6"/>
  <c r="F348" i="6"/>
  <c r="F347" i="6"/>
  <c r="F346" i="6"/>
  <c r="F345" i="6"/>
  <c r="F344" i="6"/>
  <c r="F343" i="6"/>
  <c r="F342" i="6"/>
  <c r="F341" i="6"/>
  <c r="F340" i="6"/>
  <c r="F339" i="6"/>
  <c r="F338" i="6"/>
  <c r="F337" i="6"/>
  <c r="F336" i="6"/>
  <c r="F335" i="6"/>
  <c r="F334" i="6"/>
  <c r="F333" i="6"/>
  <c r="F332" i="6"/>
  <c r="F331" i="6"/>
  <c r="F330" i="6"/>
  <c r="F329" i="6"/>
  <c r="F328" i="6"/>
  <c r="F327" i="6"/>
  <c r="F326" i="6"/>
  <c r="F325" i="6"/>
  <c r="F324" i="6"/>
  <c r="F323" i="6"/>
  <c r="F322" i="6"/>
  <c r="F321" i="6"/>
  <c r="F320" i="6"/>
  <c r="F319" i="6"/>
  <c r="F318" i="6"/>
  <c r="F317" i="6"/>
  <c r="F316" i="6"/>
  <c r="F315" i="6"/>
  <c r="F314" i="6"/>
  <c r="F313" i="6"/>
  <c r="F312" i="6"/>
  <c r="F311" i="6"/>
  <c r="F310" i="6"/>
  <c r="F309" i="6"/>
  <c r="F308" i="6"/>
  <c r="F307" i="6"/>
  <c r="F306" i="6"/>
  <c r="F305" i="6"/>
  <c r="F304" i="6"/>
  <c r="F303" i="6"/>
  <c r="F302" i="6"/>
  <c r="F301" i="6"/>
  <c r="F300" i="6"/>
  <c r="F299" i="6"/>
  <c r="F298" i="6"/>
  <c r="F297" i="6"/>
  <c r="F296" i="6"/>
  <c r="F295" i="6"/>
  <c r="F294" i="6"/>
  <c r="F293" i="6"/>
  <c r="F292" i="6"/>
  <c r="F291" i="6"/>
  <c r="F290" i="6"/>
  <c r="F289" i="6"/>
  <c r="F288" i="6"/>
  <c r="F287" i="6"/>
  <c r="F286" i="6"/>
  <c r="F285" i="6"/>
  <c r="F284" i="6"/>
  <c r="F283" i="6"/>
  <c r="F282" i="6"/>
  <c r="F281" i="6"/>
  <c r="F280" i="6"/>
  <c r="F279" i="6"/>
  <c r="F278" i="6"/>
  <c r="F277" i="6"/>
  <c r="F276" i="6"/>
  <c r="F275" i="6"/>
  <c r="F274" i="6"/>
  <c r="F273" i="6"/>
  <c r="F272" i="6"/>
  <c r="F271" i="6"/>
  <c r="F270" i="6"/>
  <c r="F269" i="6"/>
  <c r="F268" i="6"/>
  <c r="F267" i="6"/>
  <c r="F266" i="6"/>
  <c r="F265" i="6"/>
  <c r="F264" i="6"/>
  <c r="F263" i="6"/>
  <c r="F262" i="6"/>
  <c r="F261" i="6"/>
  <c r="F260" i="6"/>
  <c r="F259" i="6"/>
  <c r="F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F5650CF-7ED6-4473-BA0A-D71A5DEFA1A4}" name="Query - PQtblVerkoop" description="Verbinding maken met de query PQtblVerkoop in de werkmap." type="100" refreshedVersion="6" minRefreshableVersion="5">
    <extLst>
      <ext xmlns:x15="http://schemas.microsoft.com/office/spreadsheetml/2010/11/main" uri="{DE250136-89BD-433C-8126-D09CA5730AF9}">
        <x15:connection id="fc2963ae-2bdb-4e26-bdb0-356a27082db3"/>
      </ext>
    </extLst>
  </connection>
  <connection id="2" xr16:uid="{4E0A6CF7-0F62-498F-BA7B-E838FBFABF1A}" keepAlive="1" name="Query - tblKlant" description="Verbinding maken met de query tblKlant in de werkmap." type="5" refreshedVersion="0" background="1">
    <dbPr connection="Provider=Microsoft.Mashup.OleDb.1;Data Source=$Workbook$;Location=tblKlant;Extended Properties=&quot;&quot;" command="SELECT * FROM [tblKlant]"/>
  </connection>
  <connection id="3" xr16:uid="{F01E1BF7-C923-48F5-AD0F-E1DEEB8D24B1}" keepAlive="1" name="Query - tblProd" description="Verbinding maken met de query tblProd in de werkmap." type="5" refreshedVersion="0" background="1">
    <dbPr connection="Provider=Microsoft.Mashup.OleDb.1;Data Source=$Workbook$;Location=tblProd;Extended Properties=&quot;&quot;" command="SELECT * FROM [tblProd]"/>
  </connection>
  <connection id="4" xr16:uid="{3227D3F8-3001-48C0-880A-6C0848755693}" keepAlive="1" name="Query - tblVerkoop" description="Verbinding maken met de query tblVerkoop in de werkmap." type="5" refreshedVersion="6" background="1" saveData="1">
    <dbPr connection="Provider=Microsoft.Mashup.OleDb.1;Data Source=$Workbook$;Location=tblVerkoop;Extended Properties=&quot;&quot;" command="SELECT * FROM [tblVerkoop]"/>
  </connection>
  <connection id="5" xr16:uid="{9AD1DCE7-5097-42E5-8B86-08F70CE0B77B}" keepAlive="1" name="ThisWorkbookDataModel" description="Gegevens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6" xr16:uid="{FE7BC049-CD26-4D32-9D09-3E02CE8F8565}" name="WorksheetConnection_DataVerrijken.xlsx!tblKlant" type="102" refreshedVersion="6" minRefreshableVersion="5">
    <extLst>
      <ext xmlns:x15="http://schemas.microsoft.com/office/spreadsheetml/2010/11/main" uri="{DE250136-89BD-433C-8126-D09CA5730AF9}">
        <x15:connection id="tblKlant">
          <x15:rangePr sourceName="_xlcn.WorksheetConnection_DataVerrijken.xlsxtblKlant1"/>
        </x15:connection>
      </ext>
    </extLst>
  </connection>
  <connection id="7" xr16:uid="{8835F810-94FA-4CCD-B173-6FB0D45ADDE8}" name="WorksheetConnection_DataVerrijken.xlsx!tblProd" type="102" refreshedVersion="6" minRefreshableVersion="5">
    <extLst>
      <ext xmlns:x15="http://schemas.microsoft.com/office/spreadsheetml/2010/11/main" uri="{DE250136-89BD-433C-8126-D09CA5730AF9}">
        <x15:connection id="tblProd">
          <x15:rangePr sourceName="_xlcn.WorksheetConnection_DataVerrijken.xlsxtblProd1"/>
        </x15:connection>
      </ext>
    </extLst>
  </connection>
  <connection id="8" xr16:uid="{717E88E9-0EBA-4803-BE15-91376ABE12C5}" name="WorksheetConnection_DataVerrijken.xlsx!tblVerkoop" type="102" refreshedVersion="6" minRefreshableVersion="5">
    <extLst>
      <ext xmlns:x15="http://schemas.microsoft.com/office/spreadsheetml/2010/11/main" uri="{DE250136-89BD-433C-8126-D09CA5730AF9}">
        <x15:connection id="tblVerkoop">
          <x15:rangePr sourceName="_xlcn.WorksheetConnection_DataVerrijken.xlsxtblVerkoop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ThisWorkbookDataModel"/>
    <s v="{[PQtblVerkoop].[ProdNaam].[All]}"/>
    <s v="{[PQtblVerkoop].[Regio].[All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<sst xmlns="http://schemas.openxmlformats.org/spreadsheetml/2006/main" count="4263" uniqueCount="92">
  <si>
    <t>Datum</t>
  </si>
  <si>
    <t>Klant</t>
  </si>
  <si>
    <t>Prod</t>
  </si>
  <si>
    <t>Aantal</t>
  </si>
  <si>
    <t>K8</t>
  </si>
  <si>
    <t>P3</t>
  </si>
  <si>
    <t>K6</t>
  </si>
  <si>
    <t>P6</t>
  </si>
  <si>
    <t>K7</t>
  </si>
  <si>
    <t>K10</t>
  </si>
  <si>
    <t>P4</t>
  </si>
  <si>
    <t>K9</t>
  </si>
  <si>
    <t>K4</t>
  </si>
  <si>
    <t>K2</t>
  </si>
  <si>
    <t>P1</t>
  </si>
  <si>
    <t>K1</t>
  </si>
  <si>
    <t>P5</t>
  </si>
  <si>
    <t>K5</t>
  </si>
  <si>
    <t>K3</t>
  </si>
  <si>
    <t>P2</t>
  </si>
  <si>
    <t>Regio</t>
  </si>
  <si>
    <t>Korting</t>
  </si>
  <si>
    <t>Noord</t>
  </si>
  <si>
    <t>Zuid</t>
  </si>
  <si>
    <t>Product</t>
  </si>
  <si>
    <t>KostPrijs</t>
  </si>
  <si>
    <t>VerkPrijs</t>
  </si>
  <si>
    <t>Jaren</t>
  </si>
  <si>
    <t>Kwartalen</t>
  </si>
  <si>
    <t>2018</t>
  </si>
  <si>
    <t>Kwrt1</t>
  </si>
  <si>
    <t>Kwrt2</t>
  </si>
  <si>
    <t>Kwrt3</t>
  </si>
  <si>
    <t>Kwrt4</t>
  </si>
  <si>
    <t>2019</t>
  </si>
  <si>
    <t>2020</t>
  </si>
  <si>
    <t>NettoWinst</t>
  </si>
  <si>
    <t>Waarden</t>
  </si>
  <si>
    <t xml:space="preserve">Aantal </t>
  </si>
  <si>
    <t xml:space="preserve">NettoWinst </t>
  </si>
  <si>
    <t xml:space="preserve">Totaal Aantal </t>
  </si>
  <si>
    <t xml:space="preserve">Totaal NettoWinst </t>
  </si>
  <si>
    <t>Totaal 2018</t>
  </si>
  <si>
    <t>Totaal 2019</t>
  </si>
  <si>
    <t>Totaal 2020</t>
  </si>
  <si>
    <t>(Alle)</t>
  </si>
  <si>
    <t>Eindtotaal</t>
  </si>
  <si>
    <t>Totaal Zuid</t>
  </si>
  <si>
    <t>Totaal Noord</t>
  </si>
  <si>
    <t>Som van Aantal</t>
  </si>
  <si>
    <t>Omzet</t>
  </si>
  <si>
    <t>BrutoWinst</t>
  </si>
  <si>
    <t>Kosten</t>
  </si>
  <si>
    <t>Totaal GemKorting</t>
  </si>
  <si>
    <t>GemKorting</t>
  </si>
  <si>
    <t>Telling van Datum</t>
  </si>
  <si>
    <t>Unieke telling van Datum2</t>
  </si>
  <si>
    <t>ProdNaam</t>
  </si>
  <si>
    <t>Prod1</t>
  </si>
  <si>
    <t>Prod2</t>
  </si>
  <si>
    <t>Prod5</t>
  </si>
  <si>
    <t>Prod6</t>
  </si>
  <si>
    <t>Prod3</t>
  </si>
  <si>
    <t>Prod4</t>
  </si>
  <si>
    <t>Totaal GemAantal</t>
  </si>
  <si>
    <t>GemAantal</t>
  </si>
  <si>
    <t>Totaal TotAantal</t>
  </si>
  <si>
    <t>TotAantal</t>
  </si>
  <si>
    <t>Jaar</t>
  </si>
  <si>
    <t>Kwartaal</t>
  </si>
  <si>
    <t>Aantal 2018</t>
  </si>
  <si>
    <t>Aantal 2019</t>
  </si>
  <si>
    <t>BrutoWinst in €</t>
  </si>
  <si>
    <t>NettoWinst in €</t>
  </si>
  <si>
    <t>NettoWinst 2018</t>
  </si>
  <si>
    <t>NettoWinst 2019</t>
  </si>
  <si>
    <t>Brutowinst</t>
  </si>
  <si>
    <t>Brutowinst 2018</t>
  </si>
  <si>
    <t>Brutowinst 2019</t>
  </si>
  <si>
    <t>All</t>
  </si>
  <si>
    <t>Rijlabels</t>
  </si>
  <si>
    <t>jan</t>
  </si>
  <si>
    <t>feb</t>
  </si>
  <si>
    <t>mrt</t>
  </si>
  <si>
    <t>apr</t>
  </si>
  <si>
    <t>mei</t>
  </si>
  <si>
    <t>Kolomlabels</t>
  </si>
  <si>
    <t xml:space="preserve">Totaal BrutoWinst </t>
  </si>
  <si>
    <t xml:space="preserve">BrutoWinst </t>
  </si>
  <si>
    <t>© 2020, G-Info/G. Verbruggen</t>
  </si>
  <si>
    <t>www.ginfo.nl</t>
  </si>
  <si>
    <t>Voorbeeld materiaal -  Data verrijken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</si>
</sst>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"/>
    <numFmt numFmtId="166" formatCode="#,##0\ \ \ \ \ \ \ 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30"/>
      <color indexed="30"/>
      <name val="Arial"/>
      <family val="2"/>
    </font>
    <font>
      <b/>
      <sz val="18"/>
      <color indexed="8"/>
      <name val="Arial"/>
      <family val="2"/>
    </font>
    <font>
      <b/>
      <sz val="10"/>
      <name val="Verdana"/>
      <family val="2"/>
    </font>
    <font>
      <b/>
      <u/>
      <sz val="10"/>
      <color theme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auto="1"/>
      </patternFill>
    </fill>
  </fills>
  <borders count="10">
    <border>
      <left/>
      <right/>
      <top/>
      <bottom/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  <border>
      <left style="thick">
        <color indexed="53"/>
      </left>
      <right/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 style="thick">
        <color indexed="53"/>
      </left>
      <right/>
      <top/>
      <bottom/>
      <diagonal/>
    </border>
    <border>
      <left/>
      <right style="thick">
        <color indexed="53"/>
      </right>
      <top/>
      <bottom/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/>
      <right style="thick">
        <color indexed="53"/>
      </right>
      <top/>
      <bottom style="thick">
        <color indexed="53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/>
    <xf numFmtId="0" fontId="12" fillId="0" borderId="0" applyNumberFormat="0" applyFill="0" applyBorder="0" applyAlignment="0" applyProtection="0"/>
  </cellStyleXfs>
  <cellXfs count="37">
    <xf numFmtId="0" fontId="0" fillId="0" borderId="0" xfId="0"/>
    <xf numFmtId="14" fontId="0" fillId="0" borderId="0" xfId="0" applyNumberFormat="1"/>
    <xf numFmtId="9" fontId="0" fillId="0" borderId="0" xfId="0" applyNumberFormat="1"/>
    <xf numFmtId="0" fontId="0" fillId="0" borderId="0" xfId="0" pivotButton="1"/>
    <xf numFmtId="9" fontId="0" fillId="0" borderId="0" xfId="2" applyFont="1"/>
    <xf numFmtId="164" fontId="0" fillId="0" borderId="0" xfId="1" applyFont="1"/>
    <xf numFmtId="4" fontId="0" fillId="0" borderId="0" xfId="0" applyNumberFormat="1"/>
    <xf numFmtId="3" fontId="0" fillId="0" borderId="0" xfId="0" applyNumberFormat="1"/>
    <xf numFmtId="0" fontId="0" fillId="0" borderId="0" xfId="0" applyNumberFormat="1"/>
    <xf numFmtId="10" fontId="0" fillId="0" borderId="0" xfId="0" applyNumberFormat="1"/>
    <xf numFmtId="165" fontId="0" fillId="0" borderId="0" xfId="0" applyNumberFormat="1"/>
    <xf numFmtId="3" fontId="0" fillId="0" borderId="1" xfId="0" applyNumberFormat="1" applyFont="1" applyBorder="1"/>
    <xf numFmtId="0" fontId="6" fillId="0" borderId="1" xfId="0" applyFont="1" applyBorder="1" applyAlignment="1">
      <alignment horizontal="centerContinuous"/>
    </xf>
    <xf numFmtId="0" fontId="0" fillId="0" borderId="0" xfId="0" applyAlignment="1">
      <alignment horizontal="centerContinuous"/>
    </xf>
    <xf numFmtId="3" fontId="5" fillId="0" borderId="0" xfId="0" applyNumberFormat="1" applyFont="1"/>
    <xf numFmtId="166" fontId="0" fillId="0" borderId="0" xfId="0" applyNumberFormat="1"/>
    <xf numFmtId="0" fontId="5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4" fontId="0" fillId="0" borderId="0" xfId="0" applyNumberFormat="1" applyAlignment="1">
      <alignment horizontal="left" indent="1"/>
    </xf>
    <xf numFmtId="0" fontId="7" fillId="2" borderId="0" xfId="9" applyFill="1"/>
    <xf numFmtId="0" fontId="7" fillId="0" borderId="0" xfId="9"/>
    <xf numFmtId="0" fontId="7" fillId="3" borderId="0" xfId="9" applyFill="1"/>
    <xf numFmtId="0" fontId="7" fillId="3" borderId="2" xfId="9" applyFill="1" applyBorder="1"/>
    <xf numFmtId="0" fontId="7" fillId="3" borderId="3" xfId="9" applyFill="1" applyBorder="1"/>
    <xf numFmtId="0" fontId="7" fillId="3" borderId="4" xfId="9" applyFill="1" applyBorder="1"/>
    <xf numFmtId="0" fontId="7" fillId="3" borderId="5" xfId="9" applyFill="1" applyBorder="1"/>
    <xf numFmtId="0" fontId="8" fillId="3" borderId="0" xfId="9" applyFont="1" applyFill="1"/>
    <xf numFmtId="0" fontId="7" fillId="3" borderId="6" xfId="9" applyFill="1" applyBorder="1"/>
    <xf numFmtId="0" fontId="9" fillId="3" borderId="0" xfId="9" applyFont="1" applyFill="1" applyAlignment="1">
      <alignment horizontal="right"/>
    </xf>
    <xf numFmtId="0" fontId="10" fillId="3" borderId="0" xfId="9" applyFont="1" applyFill="1" applyAlignment="1">
      <alignment horizontal="right"/>
    </xf>
    <xf numFmtId="0" fontId="11" fillId="3" borderId="0" xfId="9" applyFont="1" applyFill="1" applyAlignment="1">
      <alignment horizontal="right"/>
    </xf>
    <xf numFmtId="0" fontId="12" fillId="3" borderId="0" xfId="10" applyFill="1" applyBorder="1" applyAlignment="1" applyProtection="1">
      <alignment horizontal="right"/>
      <protection locked="0"/>
    </xf>
    <xf numFmtId="0" fontId="12" fillId="3" borderId="0" xfId="10" applyFill="1" applyAlignment="1" applyProtection="1">
      <alignment horizontal="right"/>
      <protection locked="0"/>
    </xf>
    <xf numFmtId="0" fontId="7" fillId="3" borderId="7" xfId="9" applyFill="1" applyBorder="1"/>
    <xf numFmtId="0" fontId="7" fillId="3" borderId="8" xfId="9" applyFill="1" applyBorder="1"/>
    <xf numFmtId="0" fontId="7" fillId="3" borderId="9" xfId="9" applyFill="1" applyBorder="1"/>
  </cellXfs>
  <cellStyles count="11">
    <cellStyle name="Gevolgde hyperlink" xfId="4" builtinId="9" hidden="1"/>
    <cellStyle name="Gevolgde hyperlink" xfId="6" builtinId="9" hidden="1"/>
    <cellStyle name="Gevolgde hyperlink" xfId="8" builtinId="9" hidden="1"/>
    <cellStyle name="Hyperlink" xfId="3" builtinId="8" hidden="1"/>
    <cellStyle name="Hyperlink" xfId="5" builtinId="8" hidden="1"/>
    <cellStyle name="Hyperlink" xfId="7" builtinId="8" hidden="1"/>
    <cellStyle name="Hyperlink 2" xfId="10" xr:uid="{628DC5D2-C68A-48E8-B1DB-C14B59D7FD9D}"/>
    <cellStyle name="Komma" xfId="1" builtinId="3"/>
    <cellStyle name="Normal 2" xfId="9" xr:uid="{07A40F37-E691-41F3-8575-F89B887B2415}"/>
    <cellStyle name="Procent" xfId="2" builtinId="5"/>
    <cellStyle name="Standaard" xfId="0" builtinId="0"/>
  </cellStyles>
  <dxfs count="1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166" formatCode="#,##0\ \ \ \ \ \ \ "/>
    </dxf>
    <dxf>
      <font>
        <color theme="0"/>
      </font>
    </dxf>
    <dxf>
      <font>
        <color theme="0"/>
      </font>
    </dxf>
    <dxf>
      <numFmt numFmtId="164" formatCode="_(* #,##0.00_);_(* \(#,##0.00\);_(* &quot;-&quot;??_);_(@_)"/>
    </dxf>
    <dxf>
      <numFmt numFmtId="164" formatCode="_(* #,##0.00_);_(* \(#,##0.00\);_(* &quot;-&quot;??_);_(@_)"/>
    </dxf>
    <dxf>
      <numFmt numFmtId="0" formatCode="General"/>
    </dxf>
    <dxf>
      <numFmt numFmtId="0" formatCode="General"/>
    </dxf>
    <dxf>
      <numFmt numFmtId="167" formatCode="dd/mm/yy"/>
    </dxf>
    <dxf>
      <numFmt numFmtId="167" formatCode="dd/mm/yy"/>
    </dxf>
    <dxf>
      <numFmt numFmtId="13" formatCode="0%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3.xml"/><Relationship Id="rId18" Type="http://schemas.openxmlformats.org/officeDocument/2006/relationships/styles" Target="styles.xml"/><Relationship Id="rId26" Type="http://schemas.openxmlformats.org/officeDocument/2006/relationships/customXml" Target="../customXml/item4.xml"/><Relationship Id="rId39" Type="http://schemas.openxmlformats.org/officeDocument/2006/relationships/customXml" Target="../customXml/item17.xml"/><Relationship Id="rId3" Type="http://schemas.openxmlformats.org/officeDocument/2006/relationships/worksheet" Target="worksheets/sheet3.xml"/><Relationship Id="rId21" Type="http://schemas.openxmlformats.org/officeDocument/2006/relationships/powerPivotData" Target="model/item.data"/><Relationship Id="rId34" Type="http://schemas.openxmlformats.org/officeDocument/2006/relationships/customXml" Target="../customXml/item12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connections" Target="connections.xml"/><Relationship Id="rId25" Type="http://schemas.openxmlformats.org/officeDocument/2006/relationships/customXml" Target="../customXml/item3.xml"/><Relationship Id="rId33" Type="http://schemas.openxmlformats.org/officeDocument/2006/relationships/customXml" Target="../customXml/item11.xml"/><Relationship Id="rId38" Type="http://schemas.openxmlformats.org/officeDocument/2006/relationships/customXml" Target="../customXml/item16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sheetMetadata" Target="metadata.xml"/><Relationship Id="rId29" Type="http://schemas.openxmlformats.org/officeDocument/2006/relationships/customXml" Target="../customXml/item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24" Type="http://schemas.openxmlformats.org/officeDocument/2006/relationships/customXml" Target="../customXml/item2.xml"/><Relationship Id="rId32" Type="http://schemas.openxmlformats.org/officeDocument/2006/relationships/customXml" Target="../customXml/item10.xml"/><Relationship Id="rId37" Type="http://schemas.openxmlformats.org/officeDocument/2006/relationships/customXml" Target="../customXml/item15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5.xml"/><Relationship Id="rId23" Type="http://schemas.openxmlformats.org/officeDocument/2006/relationships/customXml" Target="../customXml/item1.xml"/><Relationship Id="rId28" Type="http://schemas.openxmlformats.org/officeDocument/2006/relationships/customXml" Target="../customXml/item6.xml"/><Relationship Id="rId36" Type="http://schemas.openxmlformats.org/officeDocument/2006/relationships/customXml" Target="../customXml/item1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31" Type="http://schemas.openxmlformats.org/officeDocument/2006/relationships/customXml" Target="../customXml/item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4.xml"/><Relationship Id="rId22" Type="http://schemas.openxmlformats.org/officeDocument/2006/relationships/calcChain" Target="calcChain.xml"/><Relationship Id="rId27" Type="http://schemas.openxmlformats.org/officeDocument/2006/relationships/customXml" Target="../customXml/item5.xml"/><Relationship Id="rId30" Type="http://schemas.openxmlformats.org/officeDocument/2006/relationships/customXml" Target="../customXml/item8.xml"/><Relationship Id="rId35" Type="http://schemas.openxmlformats.org/officeDocument/2006/relationships/customXml" Target="../customXml/item1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5</xdr:row>
      <xdr:rowOff>76201</xdr:rowOff>
    </xdr:from>
    <xdr:to>
      <xdr:col>8</xdr:col>
      <xdr:colOff>421566</xdr:colOff>
      <xdr:row>15</xdr:row>
      <xdr:rowOff>57151</xdr:rowOff>
    </xdr:to>
    <xdr:pic>
      <xdr:nvPicPr>
        <xdr:cNvPr id="2" name="Picture 2" descr="LOGO_G-INFO.png">
          <a:extLst>
            <a:ext uri="{FF2B5EF4-FFF2-40B4-BE49-F238E27FC236}">
              <a16:creationId xmlns:a16="http://schemas.microsoft.com/office/drawing/2014/main" id="{4207FD88-7AC8-44C5-A5C2-AFFA12C9D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0540" y="845821"/>
          <a:ext cx="2511986" cy="1756410"/>
        </a:xfrm>
        <a:prstGeom prst="rect">
          <a:avLst/>
        </a:prstGeom>
      </xdr:spPr>
    </xdr:pic>
    <xdr:clientData/>
  </xdr:twoCellAnchor>
</xdr:wsDr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G-Info/G. Verbruggen" refreshedDate="43943.92431412037" backgroundQuery="1" createdVersion="6" refreshedVersion="6" minRefreshableVersion="3" recordCount="0" supportSubquery="1" supportAdvancedDrill="1" xr:uid="{A2DFC06C-5BE8-4B6A-B5BF-B75EF31F5ADF}">
  <cacheSource type="external" connectionId="5"/>
  <cacheFields count="9">
    <cacheField name="[PQtblVerkoop].[Jaar].[Jaar]" caption="Jaar" numFmtId="0" hierarchy="6" level="1">
      <sharedItems containsSemiMixedTypes="0" containsString="0" containsNumber="1" containsInteger="1" minValue="2018" maxValue="2019" count="2">
        <n v="2018"/>
        <n v="2019"/>
      </sharedItems>
      <extLst>
        <ext xmlns:x15="http://schemas.microsoft.com/office/spreadsheetml/2010/11/main" uri="{4F2E5C28-24EA-4eb8-9CBF-B6C8F9C3D259}">
          <x15:cachedUniqueNames>
            <x15:cachedUniqueName index="0" name="[PQtblVerkoop].[Jaar].&amp;[2018]"/>
            <x15:cachedUniqueName index="1" name="[PQtblVerkoop].[Jaar].&amp;[2019]"/>
          </x15:cachedUniqueNames>
        </ext>
      </extLst>
    </cacheField>
    <cacheField name="[PQtblVerkoop].[Kwartaal].[Kwartaal]" caption="Kwartaal" numFmtId="0" hierarchy="9" level="1">
      <sharedItems containsSemiMixedTypes="0" containsString="0" containsNumber="1" containsInteger="1" minValue="1" maxValue="4" count="4">
        <n v="1"/>
        <n v="2"/>
        <n v="3"/>
        <n v="4"/>
      </sharedItems>
      <extLst>
        <ext xmlns:x15="http://schemas.microsoft.com/office/spreadsheetml/2010/11/main" uri="{4F2E5C28-24EA-4eb8-9CBF-B6C8F9C3D259}">
          <x15:cachedUniqueNames>
            <x15:cachedUniqueName index="0" name="[PQtblVerkoop].[Kwartaal].&amp;[1]"/>
            <x15:cachedUniqueName index="1" name="[PQtblVerkoop].[Kwartaal].&amp;[2]"/>
            <x15:cachedUniqueName index="2" name="[PQtblVerkoop].[Kwartaal].&amp;[3]"/>
            <x15:cachedUniqueName index="3" name="[PQtblVerkoop].[Kwartaal].&amp;[4]"/>
          </x15:cachedUniqueNames>
        </ext>
      </extLst>
    </cacheField>
    <cacheField name="[Measures].[Som van Aantal 2]" caption="Som van Aantal 2" numFmtId="0" hierarchy="40" level="32767"/>
    <cacheField name="[PQtblVerkoop].[ProdNaam].[ProdNaam]" caption="ProdNaam" numFmtId="0" hierarchy="10" level="1">
      <sharedItems containsSemiMixedTypes="0" containsNonDate="0" containsString="0"/>
    </cacheField>
    <cacheField name="[Measures].[Som van NettoWinst]" caption="Som van NettoWinst" numFmtId="0" hierarchy="41" level="32767"/>
    <cacheField name="[Measures].[Som van BrutoWinst]" caption="Som van BrutoWinst" numFmtId="0" hierarchy="42" level="32767"/>
    <cacheField name="[PQtblVerkoop].[Datum].[Datum]" caption="Datum" numFmtId="0" level="1">
      <sharedItems containsSemiMixedTypes="0" containsNonDate="0" containsString="0"/>
    </cacheField>
    <cacheField name="[PQtblVerkoop].[Klant].[Klant]" caption="Klant" numFmtId="0" hierarchy="1" level="1">
      <sharedItems count="10">
        <s v="K1"/>
        <s v="K10"/>
        <s v="K2"/>
        <s v="K3"/>
        <s v="K4"/>
        <s v="K5"/>
        <s v="K6"/>
        <s v="K7"/>
        <s v="K8"/>
        <s v="K9"/>
      </sharedItems>
    </cacheField>
    <cacheField name="[PQtblVerkoop].[Regio].[Regio]" caption="Regio" numFmtId="0" hierarchy="4" level="1">
      <sharedItems containsSemiMixedTypes="0" containsNonDate="0" containsString="0"/>
    </cacheField>
  </cacheFields>
  <cacheHierarchies count="43">
    <cacheHierarchy uniqueName="[PQtblVerkoop].[Datum]" caption="Datum" attribute="1" time="1" defaultMemberUniqueName="[PQtblVerkoop].[Datum].[All]" allUniqueName="[PQtblVerkoop].[Datum].[All]" dimensionUniqueName="[PQtblVerkoop]" displayFolder="" count="2" memberValueDatatype="7" unbalanced="0">
      <fieldsUsage count="2">
        <fieldUsage x="-1"/>
        <fieldUsage x="6"/>
      </fieldsUsage>
    </cacheHierarchy>
    <cacheHierarchy uniqueName="[PQtblVerkoop].[Klant]" caption="Klant" attribute="1" defaultMemberUniqueName="[PQtblVerkoop].[Klant].[All]" allUniqueName="[PQtblVerkoop].[Klant].[All]" dimensionUniqueName="[PQtblVerkoop]" displayFolder="" count="2" memberValueDatatype="130" unbalanced="0">
      <fieldsUsage count="2">
        <fieldUsage x="-1"/>
        <fieldUsage x="7"/>
      </fieldsUsage>
    </cacheHierarchy>
    <cacheHierarchy uniqueName="[PQtblVerkoop].[Prod]" caption="Prod" attribute="1" defaultMemberUniqueName="[PQtblVerkoop].[Prod].[All]" allUniqueName="[PQtblVerkoop].[Prod].[All]" dimensionUniqueName="[PQtblVerkoop]" displayFolder="" count="0" memberValueDatatype="130" unbalanced="0"/>
    <cacheHierarchy uniqueName="[PQtblVerkoop].[Aantal]" caption="Aantal" attribute="1" defaultMemberUniqueName="[PQtblVerkoop].[Aantal].[All]" allUniqueName="[PQtblVerkoop].[Aantal].[All]" dimensionUniqueName="[PQtblVerkoop]" displayFolder="" count="0" memberValueDatatype="20" unbalanced="0"/>
    <cacheHierarchy uniqueName="[PQtblVerkoop].[Regio]" caption="Regio" attribute="1" defaultMemberUniqueName="[PQtblVerkoop].[Regio].[All]" allUniqueName="[PQtblVerkoop].[Regio].[All]" dimensionUniqueName="[PQtblVerkoop]" displayFolder="" count="2" memberValueDatatype="130" unbalanced="0">
      <fieldsUsage count="2">
        <fieldUsage x="-1"/>
        <fieldUsage x="8"/>
      </fieldsUsage>
    </cacheHierarchy>
    <cacheHierarchy uniqueName="[PQtblVerkoop].[Korting]" caption="Korting" attribute="1" defaultMemberUniqueName="[PQtblVerkoop].[Korting].[All]" allUniqueName="[PQtblVerkoop].[Korting].[All]" dimensionUniqueName="[PQtblVerkoop]" displayFolder="" count="0" memberValueDatatype="5" unbalanced="0"/>
    <cacheHierarchy uniqueName="[PQtblVerkoop].[Jaar]" caption="Jaar" attribute="1" defaultMemberUniqueName="[PQtblVerkoop].[Jaar].[All]" allUniqueName="[PQtblVerkoop].[Jaar].[All]" dimensionUniqueName="[PQtblVerkoop]" displayFolder="" count="2" memberValueDatatype="20" unbalanced="0">
      <fieldsUsage count="2">
        <fieldUsage x="-1"/>
        <fieldUsage x="0"/>
      </fieldsUsage>
    </cacheHierarchy>
    <cacheHierarchy uniqueName="[PQtblVerkoop].[Maand]" caption="Maand" attribute="1" defaultMemberUniqueName="[PQtblVerkoop].[Maand].[All]" allUniqueName="[PQtblVerkoop].[Maand].[All]" dimensionUniqueName="[PQtblVerkoop]" displayFolder="" count="0" memberValueDatatype="20" unbalanced="0"/>
    <cacheHierarchy uniqueName="[PQtblVerkoop].[Naam van de maand]" caption="Naam van de maand" attribute="1" defaultMemberUniqueName="[PQtblVerkoop].[Naam van de maand].[All]" allUniqueName="[PQtblVerkoop].[Naam van de maand].[All]" dimensionUniqueName="[PQtblVerkoop]" displayFolder="" count="0" memberValueDatatype="130" unbalanced="0"/>
    <cacheHierarchy uniqueName="[PQtblVerkoop].[Kwartaal]" caption="Kwartaal" attribute="1" defaultMemberUniqueName="[PQtblVerkoop].[Kwartaal].[All]" allUniqueName="[PQtblVerkoop].[Kwartaal].[All]" dimensionUniqueName="[PQtblVerkoop]" displayFolder="" count="2" memberValueDatatype="20" unbalanced="0">
      <fieldsUsage count="2">
        <fieldUsage x="-1"/>
        <fieldUsage x="1"/>
      </fieldsUsage>
    </cacheHierarchy>
    <cacheHierarchy uniqueName="[PQtblVerkoop].[ProdNaam]" caption="ProdNaam" attribute="1" defaultMemberUniqueName="[PQtblVerkoop].[ProdNaam].[All]" allUniqueName="[PQtblVerkoop].[ProdNaam].[All]" dimensionUniqueName="[PQtblVerkoop]" displayFolder="" count="2" memberValueDatatype="130" unbalanced="0">
      <fieldsUsage count="2">
        <fieldUsage x="-1"/>
        <fieldUsage x="3"/>
      </fieldsUsage>
    </cacheHierarchy>
    <cacheHierarchy uniqueName="[PQtblVerkoop].[KostPrijs]" caption="KostPrijs" attribute="1" defaultMemberUniqueName="[PQtblVerkoop].[KostPrijs].[All]" allUniqueName="[PQtblVerkoop].[KostPrijs].[All]" dimensionUniqueName="[PQtblVerkoop]" displayFolder="" count="0" memberValueDatatype="5" unbalanced="0"/>
    <cacheHierarchy uniqueName="[PQtblVerkoop].[VerkPrijs]" caption="VerkPrijs" attribute="1" defaultMemberUniqueName="[PQtblVerkoop].[VerkPrijs].[All]" allUniqueName="[PQtblVerkoop].[VerkPrijs].[All]" dimensionUniqueName="[PQtblVerkoop]" displayFolder="" count="0" memberValueDatatype="5" unbalanced="0"/>
    <cacheHierarchy uniqueName="[PQtblVerkoop].[Kosten]" caption="Kosten" attribute="1" defaultMemberUniqueName="[PQtblVerkoop].[Kosten].[All]" allUniqueName="[PQtblVerkoop].[Kosten].[All]" dimensionUniqueName="[PQtblVerkoop]" displayFolder="" count="0" memberValueDatatype="5" unbalanced="0"/>
    <cacheHierarchy uniqueName="[PQtblVerkoop].[Omzet]" caption="Omzet" attribute="1" defaultMemberUniqueName="[PQtblVerkoop].[Omzet].[All]" allUniqueName="[PQtblVerkoop].[Omzet].[All]" dimensionUniqueName="[PQtblVerkoop]" displayFolder="" count="0" memberValueDatatype="5" unbalanced="0"/>
    <cacheHierarchy uniqueName="[PQtblVerkoop].[BrutoWinst]" caption="BrutoWinst" attribute="1" defaultMemberUniqueName="[PQtblVerkoop].[BrutoWinst].[All]" allUniqueName="[PQtblVerkoop].[BrutoWinst].[All]" dimensionUniqueName="[PQtblVerkoop]" displayFolder="" count="0" memberValueDatatype="5" unbalanced="0"/>
    <cacheHierarchy uniqueName="[PQtblVerkoop].[NettoWinst]" caption="NettoWinst" attribute="1" defaultMemberUniqueName="[PQtblVerkoop].[NettoWinst].[All]" allUniqueName="[PQtblVerkoop].[NettoWinst].[All]" dimensionUniqueName="[PQtblVerkoop]" displayFolder="" count="0" memberValueDatatype="5" unbalanced="0"/>
    <cacheHierarchy uniqueName="[tblKlant].[Klant]" caption="Klant" attribute="1" defaultMemberUniqueName="[tblKlant].[Klant].[All]" allUniqueName="[tblKlant].[Klant].[All]" dimensionUniqueName="[tblKlant]" displayFolder="" count="0" memberValueDatatype="130" unbalanced="0"/>
    <cacheHierarchy uniqueName="[tblKlant].[Regio]" caption="Regio" attribute="1" defaultMemberUniqueName="[tblKlant].[Regio].[All]" allUniqueName="[tblKlant].[Regio].[All]" dimensionUniqueName="[tblKlant]" displayFolder="" count="0" memberValueDatatype="130" unbalanced="0"/>
    <cacheHierarchy uniqueName="[tblKlant].[Korting]" caption="Korting" attribute="1" defaultMemberUniqueName="[tblKlant].[Korting].[All]" allUniqueName="[tblKlant].[Korting].[All]" dimensionUniqueName="[tblKlant]" displayFolder="" count="0" memberValueDatatype="5" unbalanced="0"/>
    <cacheHierarchy uniqueName="[tblProd].[Product]" caption="Product" attribute="1" defaultMemberUniqueName="[tblProd].[Product].[All]" allUniqueName="[tblProd].[Product].[All]" dimensionUniqueName="[tblProd]" displayFolder="" count="0" memberValueDatatype="130" unbalanced="0"/>
    <cacheHierarchy uniqueName="[tblProd].[ProdNaam]" caption="ProdNaam" attribute="1" defaultMemberUniqueName="[tblProd].[ProdNaam].[All]" allUniqueName="[tblProd].[ProdNaam].[All]" dimensionUniqueName="[tblProd]" displayFolder="" count="0" memberValueDatatype="130" unbalanced="0"/>
    <cacheHierarchy uniqueName="[tblProd].[KostPrijs]" caption="KostPrijs" attribute="1" defaultMemberUniqueName="[tblProd].[KostPrijs].[All]" allUniqueName="[tblProd].[KostPrijs].[All]" dimensionUniqueName="[tblProd]" displayFolder="" count="0" memberValueDatatype="20" unbalanced="0"/>
    <cacheHierarchy uniqueName="[tblProd].[VerkPrijs]" caption="VerkPrijs" attribute="1" defaultMemberUniqueName="[tblProd].[VerkPrijs].[All]" allUniqueName="[tblProd].[VerkPrijs].[All]" dimensionUniqueName="[tblProd]" displayFolder="" count="0" memberValueDatatype="20" unbalanced="0"/>
    <cacheHierarchy uniqueName="[tblVerkoop].[Datum]" caption="Datum" attribute="1" time="1" defaultMemberUniqueName="[tblVerkoop].[Datum].[All]" allUniqueName="[tblVerkoop].[Datum].[All]" dimensionUniqueName="[tblVerkoop]" displayFolder="" count="0" memberValueDatatype="7" unbalanced="0"/>
    <cacheHierarchy uniqueName="[tblVerkoop].[Klant]" caption="Klant" attribute="1" defaultMemberUniqueName="[tblVerkoop].[Klant].[All]" allUniqueName="[tblVerkoop].[Klant].[All]" dimensionUniqueName="[tblVerkoop]" displayFolder="" count="0" memberValueDatatype="130" unbalanced="0"/>
    <cacheHierarchy uniqueName="[tblVerkoop].[Prod]" caption="Prod" attribute="1" defaultMemberUniqueName="[tblVerkoop].[Prod].[All]" allUniqueName="[tblVerkoop].[Prod].[All]" dimensionUniqueName="[tblVerkoop]" displayFolder="" count="0" memberValueDatatype="130" unbalanced="0"/>
    <cacheHierarchy uniqueName="[tblVerkoop].[Aantal]" caption="Aantal" attribute="1" defaultMemberUniqueName="[tblVerkoop].[Aantal].[All]" allUniqueName="[tblVerkoop].[Aantal].[All]" dimensionUniqueName="[tblVerkoop]" displayFolder="" count="0" memberValueDatatype="20" unbalanced="0"/>
    <cacheHierarchy uniqueName="[Measures].[__XL_Count tblVerkoop]" caption="__XL_Count tblVerkoop" measure="1" displayFolder="" measureGroup="tblVerkoop" count="0" hidden="1"/>
    <cacheHierarchy uniqueName="[Measures].[__XL_Count tblKlant]" caption="__XL_Count tblKlant" measure="1" displayFolder="" measureGroup="tblKlant" count="0" hidden="1"/>
    <cacheHierarchy uniqueName="[Measures].[__XL_Count tblProd]" caption="__XL_Count tblProd" measure="1" displayFolder="" measureGroup="tblProd" count="0" hidden="1"/>
    <cacheHierarchy uniqueName="[Measures].[__XL_Count PQtblVerkoop]" caption="__XL_Count PQtblVerkoop" measure="1" displayFolder="" measureGroup="PQtblVerkoop" count="0" hidden="1"/>
    <cacheHierarchy uniqueName="[Measures].[__No measures defined]" caption="__No measures defined" measure="1" displayFolder="" count="0" hidden="1"/>
    <cacheHierarchy uniqueName="[Measures].[Som van Aantal]" caption="Som van Aantal" measure="1" displayFolder="" measureGroup="tblVerkoop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Telling van Datum]" caption="Telling van Datum" measure="1" displayFolder="" measureGroup="tblVerkoop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Unieke telling van Datum]" caption="Unieke telling van Datum" measure="1" displayFolder="" measureGroup="tblVerkoop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Som van Korting]" caption="Som van Korting" measure="1" displayFolder="" measureGroup="tblKlant" count="0" hidden="1">
      <extLst>
        <ext xmlns:x15="http://schemas.microsoft.com/office/spreadsheetml/2010/11/main" uri="{B97F6D7D-B522-45F9-BDA1-12C45D357490}">
          <x15:cacheHierarchy aggregatedColumn="19"/>
        </ext>
      </extLst>
    </cacheHierarchy>
    <cacheHierarchy uniqueName="[Measures].[Gemiddelde van Korting]" caption="Gemiddelde van Korting" measure="1" displayFolder="" measureGroup="tblKlant" count="0" hidden="1">
      <extLst>
        <ext xmlns:x15="http://schemas.microsoft.com/office/spreadsheetml/2010/11/main" uri="{B97F6D7D-B522-45F9-BDA1-12C45D357490}">
          <x15:cacheHierarchy aggregatedColumn="19"/>
        </ext>
      </extLst>
    </cacheHierarchy>
    <cacheHierarchy uniqueName="[Measures].[Som van KostPrijs]" caption="Som van KostPrijs" measure="1" displayFolder="" measureGroup="tblProd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Gemiddelde van Aantal]" caption="Gemiddelde van Aantal" measure="1" displayFolder="" measureGroup="tblVerkoop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 van Aantal 2]" caption="Som van Aantal 2" measure="1" displayFolder="" measureGroup="PQtblVerkoop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Som van NettoWinst]" caption="Som van NettoWinst" measure="1" displayFolder="" measureGroup="PQtblVerkoop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Som van BrutoWinst]" caption="Som van BrutoWinst" measure="1" displayFolder="" measureGroup="PQtblVerkoop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15"/>
        </ext>
      </extLst>
    </cacheHierarchy>
  </cacheHierarchies>
  <kpis count="0"/>
  <dimensions count="5">
    <dimension measure="1" name="Measures" uniqueName="[Measures]" caption="Measures"/>
    <dimension name="PQtblVerkoop" uniqueName="[PQtblVerkoop]" caption="PQtblVerkoop"/>
    <dimension name="tblKlant" uniqueName="[tblKlant]" caption="tblKlant"/>
    <dimension name="tblProd" uniqueName="[tblProd]" caption="tblProd"/>
    <dimension name="tblVerkoop" uniqueName="[tblVerkoop]" caption="tblVerkoop"/>
  </dimensions>
  <measureGroups count="4">
    <measureGroup name="PQtblVerkoop" caption="PQtblVerkoop"/>
    <measureGroup name="tblKlant" caption="tblKlant"/>
    <measureGroup name="tblProd" caption="tblProd"/>
    <measureGroup name="tblVerkoop" caption="tblVerkoop"/>
  </measureGroups>
  <maps count="6">
    <map measureGroup="0" dimension="1"/>
    <map measureGroup="1" dimension="2"/>
    <map measureGroup="2" dimension="3"/>
    <map measureGroup="3" dimension="2"/>
    <map measureGroup="3" dimension="3"/>
    <map measureGroup="3" dimension="4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G-Info/G. Verbruggen" refreshedDate="43943.924321527775" backgroundQuery="1" createdVersion="6" refreshedVersion="6" minRefreshableVersion="3" recordCount="0" supportSubquery="1" supportAdvancedDrill="1" xr:uid="{B769EF5D-37BC-4970-9FF7-E553F992D006}">
  <cacheSource type="external" connectionId="5"/>
  <cacheFields count="5">
    <cacheField name="[tblVerkoop].[Klant].[Klant]" caption="Klant" numFmtId="0" hierarchy="25" level="1">
      <sharedItems count="10">
        <s v="K1"/>
        <s v="K10"/>
        <s v="K3"/>
        <s v="K4"/>
        <s v="K6"/>
        <s v="K9"/>
        <s v="K2"/>
        <s v="K5"/>
        <s v="K7"/>
        <s v="K8"/>
      </sharedItems>
    </cacheField>
    <cacheField name="[Measures].[Som van Aantal]" caption="Som van Aantal" numFmtId="0" hierarchy="33" level="32767"/>
    <cacheField name="[tblKlant].[Regio].[Regio]" caption="Regio" numFmtId="0" hierarchy="18" level="1">
      <sharedItems count="2">
        <s v="Noord"/>
        <s v="Zuid"/>
      </sharedItems>
    </cacheField>
    <cacheField name="[Measures].[Telling van Datum]" caption="Telling van Datum" numFmtId="0" hierarchy="34" level="32767"/>
    <cacheField name="[Measures].[Unieke telling van Datum]" caption="Unieke telling van Datum" numFmtId="0" hierarchy="35" level="32767"/>
  </cacheFields>
  <cacheHierarchies count="43">
    <cacheHierarchy uniqueName="[PQtblVerkoop].[Datum]" caption="Datum" attribute="1" time="1" defaultMemberUniqueName="[PQtblVerkoop].[Datum].[All]" allUniqueName="[PQtblVerkoop].[Datum].[All]" dimensionUniqueName="[PQtblVerkoop]" displayFolder="" count="0" memberValueDatatype="7" unbalanced="0"/>
    <cacheHierarchy uniqueName="[PQtblVerkoop].[Klant]" caption="Klant" attribute="1" defaultMemberUniqueName="[PQtblVerkoop].[Klant].[All]" allUniqueName="[PQtblVerkoop].[Klant].[All]" dimensionUniqueName="[PQtblVerkoop]" displayFolder="" count="0" memberValueDatatype="130" unbalanced="0"/>
    <cacheHierarchy uniqueName="[PQtblVerkoop].[Prod]" caption="Prod" attribute="1" defaultMemberUniqueName="[PQtblVerkoop].[Prod].[All]" allUniqueName="[PQtblVerkoop].[Prod].[All]" dimensionUniqueName="[PQtblVerkoop]" displayFolder="" count="0" memberValueDatatype="130" unbalanced="0"/>
    <cacheHierarchy uniqueName="[PQtblVerkoop].[Aantal]" caption="Aantal" attribute="1" defaultMemberUniqueName="[PQtblVerkoop].[Aantal].[All]" allUniqueName="[PQtblVerkoop].[Aantal].[All]" dimensionUniqueName="[PQtblVerkoop]" displayFolder="" count="0" memberValueDatatype="20" unbalanced="0"/>
    <cacheHierarchy uniqueName="[PQtblVerkoop].[Regio]" caption="Regio" attribute="1" defaultMemberUniqueName="[PQtblVerkoop].[Regio].[All]" allUniqueName="[PQtblVerkoop].[Regio].[All]" dimensionUniqueName="[PQtblVerkoop]" displayFolder="" count="0" memberValueDatatype="130" unbalanced="0"/>
    <cacheHierarchy uniqueName="[PQtblVerkoop].[Korting]" caption="Korting" attribute="1" defaultMemberUniqueName="[PQtblVerkoop].[Korting].[All]" allUniqueName="[PQtblVerkoop].[Korting].[All]" dimensionUniqueName="[PQtblVerkoop]" displayFolder="" count="0" memberValueDatatype="5" unbalanced="0"/>
    <cacheHierarchy uniqueName="[PQtblVerkoop].[Jaar]" caption="Jaar" attribute="1" defaultMemberUniqueName="[PQtblVerkoop].[Jaar].[All]" allUniqueName="[PQtblVerkoop].[Jaar].[All]" dimensionUniqueName="[PQtblVerkoop]" displayFolder="" count="0" memberValueDatatype="20" unbalanced="0"/>
    <cacheHierarchy uniqueName="[PQtblVerkoop].[Maand]" caption="Maand" attribute="1" defaultMemberUniqueName="[PQtblVerkoop].[Maand].[All]" allUniqueName="[PQtblVerkoop].[Maand].[All]" dimensionUniqueName="[PQtblVerkoop]" displayFolder="" count="0" memberValueDatatype="20" unbalanced="0"/>
    <cacheHierarchy uniqueName="[PQtblVerkoop].[Naam van de maand]" caption="Naam van de maand" attribute="1" defaultMemberUniqueName="[PQtblVerkoop].[Naam van de maand].[All]" allUniqueName="[PQtblVerkoop].[Naam van de maand].[All]" dimensionUniqueName="[PQtblVerkoop]" displayFolder="" count="0" memberValueDatatype="130" unbalanced="0"/>
    <cacheHierarchy uniqueName="[PQtblVerkoop].[Kwartaal]" caption="Kwartaal" attribute="1" defaultMemberUniqueName="[PQtblVerkoop].[Kwartaal].[All]" allUniqueName="[PQtblVerkoop].[Kwartaal].[All]" dimensionUniqueName="[PQtblVerkoop]" displayFolder="" count="0" memberValueDatatype="20" unbalanced="0"/>
    <cacheHierarchy uniqueName="[PQtblVerkoop].[ProdNaam]" caption="ProdNaam" attribute="1" defaultMemberUniqueName="[PQtblVerkoop].[ProdNaam].[All]" allUniqueName="[PQtblVerkoop].[ProdNaam].[All]" dimensionUniqueName="[PQtblVerkoop]" displayFolder="" count="0" memberValueDatatype="130" unbalanced="0"/>
    <cacheHierarchy uniqueName="[PQtblVerkoop].[KostPrijs]" caption="KostPrijs" attribute="1" defaultMemberUniqueName="[PQtblVerkoop].[KostPrijs].[All]" allUniqueName="[PQtblVerkoop].[KostPrijs].[All]" dimensionUniqueName="[PQtblVerkoop]" displayFolder="" count="0" memberValueDatatype="5" unbalanced="0"/>
    <cacheHierarchy uniqueName="[PQtblVerkoop].[VerkPrijs]" caption="VerkPrijs" attribute="1" defaultMemberUniqueName="[PQtblVerkoop].[VerkPrijs].[All]" allUniqueName="[PQtblVerkoop].[VerkPrijs].[All]" dimensionUniqueName="[PQtblVerkoop]" displayFolder="" count="0" memberValueDatatype="5" unbalanced="0"/>
    <cacheHierarchy uniqueName="[PQtblVerkoop].[Kosten]" caption="Kosten" attribute="1" defaultMemberUniqueName="[PQtblVerkoop].[Kosten].[All]" allUniqueName="[PQtblVerkoop].[Kosten].[All]" dimensionUniqueName="[PQtblVerkoop]" displayFolder="" count="0" memberValueDatatype="5" unbalanced="0"/>
    <cacheHierarchy uniqueName="[PQtblVerkoop].[Omzet]" caption="Omzet" attribute="1" defaultMemberUniqueName="[PQtblVerkoop].[Omzet].[All]" allUniqueName="[PQtblVerkoop].[Omzet].[All]" dimensionUniqueName="[PQtblVerkoop]" displayFolder="" count="0" memberValueDatatype="5" unbalanced="0"/>
    <cacheHierarchy uniqueName="[PQtblVerkoop].[BrutoWinst]" caption="BrutoWinst" attribute="1" defaultMemberUniqueName="[PQtblVerkoop].[BrutoWinst].[All]" allUniqueName="[PQtblVerkoop].[BrutoWinst].[All]" dimensionUniqueName="[PQtblVerkoop]" displayFolder="" count="0" memberValueDatatype="5" unbalanced="0"/>
    <cacheHierarchy uniqueName="[PQtblVerkoop].[NettoWinst]" caption="NettoWinst" attribute="1" defaultMemberUniqueName="[PQtblVerkoop].[NettoWinst].[All]" allUniqueName="[PQtblVerkoop].[NettoWinst].[All]" dimensionUniqueName="[PQtblVerkoop]" displayFolder="" count="0" memberValueDatatype="5" unbalanced="0"/>
    <cacheHierarchy uniqueName="[tblKlant].[Klant]" caption="Klant" attribute="1" defaultMemberUniqueName="[tblKlant].[Klant].[All]" allUniqueName="[tblKlant].[Klant].[All]" dimensionUniqueName="[tblKlant]" displayFolder="" count="0" memberValueDatatype="130" unbalanced="0"/>
    <cacheHierarchy uniqueName="[tblKlant].[Regio]" caption="Regio" attribute="1" defaultMemberUniqueName="[tblKlant].[Regio].[All]" allUniqueName="[tblKlant].[Regio].[All]" dimensionUniqueName="[tblKlant]" displayFolder="" count="2" memberValueDatatype="130" unbalanced="0">
      <fieldsUsage count="2">
        <fieldUsage x="-1"/>
        <fieldUsage x="2"/>
      </fieldsUsage>
    </cacheHierarchy>
    <cacheHierarchy uniqueName="[tblKlant].[Korting]" caption="Korting" attribute="1" defaultMemberUniqueName="[tblKlant].[Korting].[All]" allUniqueName="[tblKlant].[Korting].[All]" dimensionUniqueName="[tblKlant]" displayFolder="" count="0" memberValueDatatype="5" unbalanced="0"/>
    <cacheHierarchy uniqueName="[tblProd].[Product]" caption="Product" attribute="1" defaultMemberUniqueName="[tblProd].[Product].[All]" allUniqueName="[tblProd].[Product].[All]" dimensionUniqueName="[tblProd]" displayFolder="" count="0" memberValueDatatype="130" unbalanced="0"/>
    <cacheHierarchy uniqueName="[tblProd].[ProdNaam]" caption="ProdNaam" attribute="1" defaultMemberUniqueName="[tblProd].[ProdNaam].[All]" allUniqueName="[tblProd].[ProdNaam].[All]" dimensionUniqueName="[tblProd]" displayFolder="" count="0" memberValueDatatype="130" unbalanced="0"/>
    <cacheHierarchy uniqueName="[tblProd].[KostPrijs]" caption="KostPrijs" attribute="1" defaultMemberUniqueName="[tblProd].[KostPrijs].[All]" allUniqueName="[tblProd].[KostPrijs].[All]" dimensionUniqueName="[tblProd]" displayFolder="" count="0" memberValueDatatype="20" unbalanced="0"/>
    <cacheHierarchy uniqueName="[tblProd].[VerkPrijs]" caption="VerkPrijs" attribute="1" defaultMemberUniqueName="[tblProd].[VerkPrijs].[All]" allUniqueName="[tblProd].[VerkPrijs].[All]" dimensionUniqueName="[tblProd]" displayFolder="" count="0" memberValueDatatype="20" unbalanced="0"/>
    <cacheHierarchy uniqueName="[tblVerkoop].[Datum]" caption="Datum" attribute="1" time="1" defaultMemberUniqueName="[tblVerkoop].[Datum].[All]" allUniqueName="[tblVerkoop].[Datum].[All]" dimensionUniqueName="[tblVerkoop]" displayFolder="" count="0" memberValueDatatype="7" unbalanced="0"/>
    <cacheHierarchy uniqueName="[tblVerkoop].[Klant]" caption="Klant" attribute="1" defaultMemberUniqueName="[tblVerkoop].[Klant].[All]" allUniqueName="[tblVerkoop].[Klant].[All]" dimensionUniqueName="[tblVerkoop]" displayFolder="" count="2" memberValueDatatype="130" unbalanced="0">
      <fieldsUsage count="2">
        <fieldUsage x="-1"/>
        <fieldUsage x="0"/>
      </fieldsUsage>
    </cacheHierarchy>
    <cacheHierarchy uniqueName="[tblVerkoop].[Prod]" caption="Prod" attribute="1" defaultMemberUniqueName="[tblVerkoop].[Prod].[All]" allUniqueName="[tblVerkoop].[Prod].[All]" dimensionUniqueName="[tblVerkoop]" displayFolder="" count="0" memberValueDatatype="130" unbalanced="0"/>
    <cacheHierarchy uniqueName="[tblVerkoop].[Aantal]" caption="Aantal" attribute="1" defaultMemberUniqueName="[tblVerkoop].[Aantal].[All]" allUniqueName="[tblVerkoop].[Aantal].[All]" dimensionUniqueName="[tblVerkoop]" displayFolder="" count="0" memberValueDatatype="20" unbalanced="0"/>
    <cacheHierarchy uniqueName="[Measures].[__XL_Count tblVerkoop]" caption="__XL_Count tblVerkoop" measure="1" displayFolder="" measureGroup="tblVerkoop" count="0" hidden="1"/>
    <cacheHierarchy uniqueName="[Measures].[__XL_Count tblKlant]" caption="__XL_Count tblKlant" measure="1" displayFolder="" measureGroup="tblKlant" count="0" hidden="1"/>
    <cacheHierarchy uniqueName="[Measures].[__XL_Count tblProd]" caption="__XL_Count tblProd" measure="1" displayFolder="" measureGroup="tblProd" count="0" hidden="1"/>
    <cacheHierarchy uniqueName="[Measures].[__XL_Count PQtblVerkoop]" caption="__XL_Count PQtblVerkoop" measure="1" displayFolder="" measureGroup="PQtblVerkoop" count="0" hidden="1"/>
    <cacheHierarchy uniqueName="[Measures].[__No measures defined]" caption="__No measures defined" measure="1" displayFolder="" count="0" hidden="1"/>
    <cacheHierarchy uniqueName="[Measures].[Som van Aantal]" caption="Som van Aantal" measure="1" displayFolder="" measureGroup="tblVerkoop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Telling van Datum]" caption="Telling van Datum" measure="1" displayFolder="" measureGroup="tblVerkoop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Unieke telling van Datum]" caption="Unieke telling van Datum" measure="1" displayFolder="" measureGroup="tblVerkoop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Som van Korting]" caption="Som van Korting" measure="1" displayFolder="" measureGroup="tblKlant" count="0" hidden="1">
      <extLst>
        <ext xmlns:x15="http://schemas.microsoft.com/office/spreadsheetml/2010/11/main" uri="{B97F6D7D-B522-45F9-BDA1-12C45D357490}">
          <x15:cacheHierarchy aggregatedColumn="19"/>
        </ext>
      </extLst>
    </cacheHierarchy>
    <cacheHierarchy uniqueName="[Measures].[Gemiddelde van Korting]" caption="Gemiddelde van Korting" measure="1" displayFolder="" measureGroup="tblKlant" count="0" hidden="1">
      <extLst>
        <ext xmlns:x15="http://schemas.microsoft.com/office/spreadsheetml/2010/11/main" uri="{B97F6D7D-B522-45F9-BDA1-12C45D357490}">
          <x15:cacheHierarchy aggregatedColumn="19"/>
        </ext>
      </extLst>
    </cacheHierarchy>
    <cacheHierarchy uniqueName="[Measures].[Som van KostPrijs]" caption="Som van KostPrijs" measure="1" displayFolder="" measureGroup="tblProd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Gemiddelde van Aantal]" caption="Gemiddelde van Aantal" measure="1" displayFolder="" measureGroup="tblVerkoop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 van Aantal 2]" caption="Som van Aantal 2" measure="1" displayFolder="" measureGroup="PQtblVerkoop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Som van NettoWinst]" caption="Som van NettoWinst" measure="1" displayFolder="" measureGroup="PQtblVerkoop" count="0" hidden="1"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Som van BrutoWinst]" caption="Som van BrutoWinst" measure="1" displayFolder="" measureGroup="PQtblVerkoop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</cacheHierarchies>
  <kpis count="0"/>
  <dimensions count="5">
    <dimension measure="1" name="Measures" uniqueName="[Measures]" caption="Measures"/>
    <dimension name="PQtblVerkoop" uniqueName="[PQtblVerkoop]" caption="PQtblVerkoop"/>
    <dimension name="tblKlant" uniqueName="[tblKlant]" caption="tblKlant"/>
    <dimension name="tblProd" uniqueName="[tblProd]" caption="tblProd"/>
    <dimension name="tblVerkoop" uniqueName="[tblVerkoop]" caption="tblVerkoop"/>
  </dimensions>
  <measureGroups count="4">
    <measureGroup name="PQtblVerkoop" caption="PQtblVerkoop"/>
    <measureGroup name="tblKlant" caption="tblKlant"/>
    <measureGroup name="tblProd" caption="tblProd"/>
    <measureGroup name="tblVerkoop" caption="tblVerkoop"/>
  </measureGroups>
  <maps count="6">
    <map measureGroup="0" dimension="1"/>
    <map measureGroup="1" dimension="2"/>
    <map measureGroup="2" dimension="3"/>
    <map measureGroup="3" dimension="2"/>
    <map measureGroup="3" dimension="3"/>
    <map measureGroup="3" dimension="4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G-Info/G. Verbruggen" refreshedDate="43943.92432337963" backgroundQuery="1" createdVersion="6" refreshedVersion="6" minRefreshableVersion="3" recordCount="0" supportSubquery="1" supportAdvancedDrill="1" xr:uid="{D4E864DB-E5EF-407E-AFFB-76DD7B505492}">
  <cacheSource type="external" connectionId="5"/>
  <cacheFields count="5">
    <cacheField name="[tblVerkoop].[Klant].[Klant]" caption="Klant" numFmtId="0" hierarchy="25" level="1">
      <sharedItems count="10">
        <s v="K1"/>
        <s v="K10"/>
        <s v="K3"/>
        <s v="K4"/>
        <s v="K6"/>
        <s v="K9"/>
        <s v="K2"/>
        <s v="K5"/>
        <s v="K7"/>
        <s v="K8"/>
      </sharedItems>
    </cacheField>
    <cacheField name="[Measures].[Som van Aantal]" caption="Som van Aantal" numFmtId="0" hierarchy="33" level="32767"/>
    <cacheField name="[tblKlant].[Regio].[Regio]" caption="Regio" numFmtId="0" hierarchy="18" level="1">
      <sharedItems count="2">
        <s v="Noord"/>
        <s v="Zuid"/>
      </sharedItems>
    </cacheField>
    <cacheField name="[tblProd].[ProdNaam].[ProdNaam]" caption="ProdNaam" numFmtId="0" hierarchy="21" level="1">
      <sharedItems count="6">
        <s v="Prod1"/>
        <s v="Prod2"/>
        <s v="Prod3"/>
        <s v="Prod4"/>
        <s v="Prod5"/>
        <s v="Prod6"/>
      </sharedItems>
    </cacheField>
    <cacheField name="[Measures].[Gemiddelde van Aantal]" caption="Gemiddelde van Aantal" numFmtId="0" hierarchy="39" level="32767"/>
  </cacheFields>
  <cacheHierarchies count="43">
    <cacheHierarchy uniqueName="[PQtblVerkoop].[Datum]" caption="Datum" attribute="1" time="1" defaultMemberUniqueName="[PQtblVerkoop].[Datum].[All]" allUniqueName="[PQtblVerkoop].[Datum].[All]" dimensionUniqueName="[PQtblVerkoop]" displayFolder="" count="0" memberValueDatatype="7" unbalanced="0"/>
    <cacheHierarchy uniqueName="[PQtblVerkoop].[Klant]" caption="Klant" attribute="1" defaultMemberUniqueName="[PQtblVerkoop].[Klant].[All]" allUniqueName="[PQtblVerkoop].[Klant].[All]" dimensionUniqueName="[PQtblVerkoop]" displayFolder="" count="0" memberValueDatatype="130" unbalanced="0"/>
    <cacheHierarchy uniqueName="[PQtblVerkoop].[Prod]" caption="Prod" attribute="1" defaultMemberUniqueName="[PQtblVerkoop].[Prod].[All]" allUniqueName="[PQtblVerkoop].[Prod].[All]" dimensionUniqueName="[PQtblVerkoop]" displayFolder="" count="0" memberValueDatatype="130" unbalanced="0"/>
    <cacheHierarchy uniqueName="[PQtblVerkoop].[Aantal]" caption="Aantal" attribute="1" defaultMemberUniqueName="[PQtblVerkoop].[Aantal].[All]" allUniqueName="[PQtblVerkoop].[Aantal].[All]" dimensionUniqueName="[PQtblVerkoop]" displayFolder="" count="0" memberValueDatatype="20" unbalanced="0"/>
    <cacheHierarchy uniqueName="[PQtblVerkoop].[Regio]" caption="Regio" attribute="1" defaultMemberUniqueName="[PQtblVerkoop].[Regio].[All]" allUniqueName="[PQtblVerkoop].[Regio].[All]" dimensionUniqueName="[PQtblVerkoop]" displayFolder="" count="0" memberValueDatatype="130" unbalanced="0"/>
    <cacheHierarchy uniqueName="[PQtblVerkoop].[Korting]" caption="Korting" attribute="1" defaultMemberUniqueName="[PQtblVerkoop].[Korting].[All]" allUniqueName="[PQtblVerkoop].[Korting].[All]" dimensionUniqueName="[PQtblVerkoop]" displayFolder="" count="0" memberValueDatatype="5" unbalanced="0"/>
    <cacheHierarchy uniqueName="[PQtblVerkoop].[Jaar]" caption="Jaar" attribute="1" defaultMemberUniqueName="[PQtblVerkoop].[Jaar].[All]" allUniqueName="[PQtblVerkoop].[Jaar].[All]" dimensionUniqueName="[PQtblVerkoop]" displayFolder="" count="0" memberValueDatatype="20" unbalanced="0"/>
    <cacheHierarchy uniqueName="[PQtblVerkoop].[Maand]" caption="Maand" attribute="1" defaultMemberUniqueName="[PQtblVerkoop].[Maand].[All]" allUniqueName="[PQtblVerkoop].[Maand].[All]" dimensionUniqueName="[PQtblVerkoop]" displayFolder="" count="0" memberValueDatatype="20" unbalanced="0"/>
    <cacheHierarchy uniqueName="[PQtblVerkoop].[Naam van de maand]" caption="Naam van de maand" attribute="1" defaultMemberUniqueName="[PQtblVerkoop].[Naam van de maand].[All]" allUniqueName="[PQtblVerkoop].[Naam van de maand].[All]" dimensionUniqueName="[PQtblVerkoop]" displayFolder="" count="0" memberValueDatatype="130" unbalanced="0"/>
    <cacheHierarchy uniqueName="[PQtblVerkoop].[Kwartaal]" caption="Kwartaal" attribute="1" defaultMemberUniqueName="[PQtblVerkoop].[Kwartaal].[All]" allUniqueName="[PQtblVerkoop].[Kwartaal].[All]" dimensionUniqueName="[PQtblVerkoop]" displayFolder="" count="0" memberValueDatatype="20" unbalanced="0"/>
    <cacheHierarchy uniqueName="[PQtblVerkoop].[ProdNaam]" caption="ProdNaam" attribute="1" defaultMemberUniqueName="[PQtblVerkoop].[ProdNaam].[All]" allUniqueName="[PQtblVerkoop].[ProdNaam].[All]" dimensionUniqueName="[PQtblVerkoop]" displayFolder="" count="0" memberValueDatatype="130" unbalanced="0"/>
    <cacheHierarchy uniqueName="[PQtblVerkoop].[KostPrijs]" caption="KostPrijs" attribute="1" defaultMemberUniqueName="[PQtblVerkoop].[KostPrijs].[All]" allUniqueName="[PQtblVerkoop].[KostPrijs].[All]" dimensionUniqueName="[PQtblVerkoop]" displayFolder="" count="0" memberValueDatatype="5" unbalanced="0"/>
    <cacheHierarchy uniqueName="[PQtblVerkoop].[VerkPrijs]" caption="VerkPrijs" attribute="1" defaultMemberUniqueName="[PQtblVerkoop].[VerkPrijs].[All]" allUniqueName="[PQtblVerkoop].[VerkPrijs].[All]" dimensionUniqueName="[PQtblVerkoop]" displayFolder="" count="0" memberValueDatatype="5" unbalanced="0"/>
    <cacheHierarchy uniqueName="[PQtblVerkoop].[Kosten]" caption="Kosten" attribute="1" defaultMemberUniqueName="[PQtblVerkoop].[Kosten].[All]" allUniqueName="[PQtblVerkoop].[Kosten].[All]" dimensionUniqueName="[PQtblVerkoop]" displayFolder="" count="0" memberValueDatatype="5" unbalanced="0"/>
    <cacheHierarchy uniqueName="[PQtblVerkoop].[Omzet]" caption="Omzet" attribute="1" defaultMemberUniqueName="[PQtblVerkoop].[Omzet].[All]" allUniqueName="[PQtblVerkoop].[Omzet].[All]" dimensionUniqueName="[PQtblVerkoop]" displayFolder="" count="0" memberValueDatatype="5" unbalanced="0"/>
    <cacheHierarchy uniqueName="[PQtblVerkoop].[BrutoWinst]" caption="BrutoWinst" attribute="1" defaultMemberUniqueName="[PQtblVerkoop].[BrutoWinst].[All]" allUniqueName="[PQtblVerkoop].[BrutoWinst].[All]" dimensionUniqueName="[PQtblVerkoop]" displayFolder="" count="0" memberValueDatatype="5" unbalanced="0"/>
    <cacheHierarchy uniqueName="[PQtblVerkoop].[NettoWinst]" caption="NettoWinst" attribute="1" defaultMemberUniqueName="[PQtblVerkoop].[NettoWinst].[All]" allUniqueName="[PQtblVerkoop].[NettoWinst].[All]" dimensionUniqueName="[PQtblVerkoop]" displayFolder="" count="0" memberValueDatatype="5" unbalanced="0"/>
    <cacheHierarchy uniqueName="[tblKlant].[Klant]" caption="Klant" attribute="1" defaultMemberUniqueName="[tblKlant].[Klant].[All]" allUniqueName="[tblKlant].[Klant].[All]" dimensionUniqueName="[tblKlant]" displayFolder="" count="0" memberValueDatatype="130" unbalanced="0"/>
    <cacheHierarchy uniqueName="[tblKlant].[Regio]" caption="Regio" attribute="1" defaultMemberUniqueName="[tblKlant].[Regio].[All]" allUniqueName="[tblKlant].[Regio].[All]" dimensionUniqueName="[tblKlant]" displayFolder="" count="2" memberValueDatatype="130" unbalanced="0">
      <fieldsUsage count="2">
        <fieldUsage x="-1"/>
        <fieldUsage x="2"/>
      </fieldsUsage>
    </cacheHierarchy>
    <cacheHierarchy uniqueName="[tblKlant].[Korting]" caption="Korting" attribute="1" defaultMemberUniqueName="[tblKlant].[Korting].[All]" allUniqueName="[tblKlant].[Korting].[All]" dimensionUniqueName="[tblKlant]" displayFolder="" count="0" memberValueDatatype="5" unbalanced="0"/>
    <cacheHierarchy uniqueName="[tblProd].[Product]" caption="Product" attribute="1" defaultMemberUniqueName="[tblProd].[Product].[All]" allUniqueName="[tblProd].[Product].[All]" dimensionUniqueName="[tblProd]" displayFolder="" count="0" memberValueDatatype="130" unbalanced="0"/>
    <cacheHierarchy uniqueName="[tblProd].[ProdNaam]" caption="ProdNaam" attribute="1" defaultMemberUniqueName="[tblProd].[ProdNaam].[All]" allUniqueName="[tblProd].[ProdNaam].[All]" dimensionUniqueName="[tblProd]" displayFolder="" count="2" memberValueDatatype="130" unbalanced="0">
      <fieldsUsage count="2">
        <fieldUsage x="-1"/>
        <fieldUsage x="3"/>
      </fieldsUsage>
    </cacheHierarchy>
    <cacheHierarchy uniqueName="[tblProd].[KostPrijs]" caption="KostPrijs" attribute="1" defaultMemberUniqueName="[tblProd].[KostPrijs].[All]" allUniqueName="[tblProd].[KostPrijs].[All]" dimensionUniqueName="[tblProd]" displayFolder="" count="0" memberValueDatatype="20" unbalanced="0"/>
    <cacheHierarchy uniqueName="[tblProd].[VerkPrijs]" caption="VerkPrijs" attribute="1" defaultMemberUniqueName="[tblProd].[VerkPrijs].[All]" allUniqueName="[tblProd].[VerkPrijs].[All]" dimensionUniqueName="[tblProd]" displayFolder="" count="0" memberValueDatatype="20" unbalanced="0"/>
    <cacheHierarchy uniqueName="[tblVerkoop].[Datum]" caption="Datum" attribute="1" time="1" defaultMemberUniqueName="[tblVerkoop].[Datum].[All]" allUniqueName="[tblVerkoop].[Datum].[All]" dimensionUniqueName="[tblVerkoop]" displayFolder="" count="0" memberValueDatatype="7" unbalanced="0"/>
    <cacheHierarchy uniqueName="[tblVerkoop].[Klant]" caption="Klant" attribute="1" defaultMemberUniqueName="[tblVerkoop].[Klant].[All]" allUniqueName="[tblVerkoop].[Klant].[All]" dimensionUniqueName="[tblVerkoop]" displayFolder="" count="2" memberValueDatatype="130" unbalanced="0">
      <fieldsUsage count="2">
        <fieldUsage x="-1"/>
        <fieldUsage x="0"/>
      </fieldsUsage>
    </cacheHierarchy>
    <cacheHierarchy uniqueName="[tblVerkoop].[Prod]" caption="Prod" attribute="1" defaultMemberUniqueName="[tblVerkoop].[Prod].[All]" allUniqueName="[tblVerkoop].[Prod].[All]" dimensionUniqueName="[tblVerkoop]" displayFolder="" count="0" memberValueDatatype="130" unbalanced="0"/>
    <cacheHierarchy uniqueName="[tblVerkoop].[Aantal]" caption="Aantal" attribute="1" defaultMemberUniqueName="[tblVerkoop].[Aantal].[All]" allUniqueName="[tblVerkoop].[Aantal].[All]" dimensionUniqueName="[tblVerkoop]" displayFolder="" count="0" memberValueDatatype="20" unbalanced="0"/>
    <cacheHierarchy uniqueName="[Measures].[__XL_Count tblVerkoop]" caption="__XL_Count tblVerkoop" measure="1" displayFolder="" measureGroup="tblVerkoop" count="0" hidden="1"/>
    <cacheHierarchy uniqueName="[Measures].[__XL_Count tblKlant]" caption="__XL_Count tblKlant" measure="1" displayFolder="" measureGroup="tblKlant" count="0" hidden="1"/>
    <cacheHierarchy uniqueName="[Measures].[__XL_Count tblProd]" caption="__XL_Count tblProd" measure="1" displayFolder="" measureGroup="tblProd" count="0" hidden="1"/>
    <cacheHierarchy uniqueName="[Measures].[__XL_Count PQtblVerkoop]" caption="__XL_Count PQtblVerkoop" measure="1" displayFolder="" measureGroup="PQtblVerkoop" count="0" hidden="1"/>
    <cacheHierarchy uniqueName="[Measures].[__No measures defined]" caption="__No measures defined" measure="1" displayFolder="" count="0" hidden="1"/>
    <cacheHierarchy uniqueName="[Measures].[Som van Aantal]" caption="Som van Aantal" measure="1" displayFolder="" measureGroup="tblVerkoop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Telling van Datum]" caption="Telling van Datum" measure="1" displayFolder="" measureGroup="tblVerkoop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Unieke telling van Datum]" caption="Unieke telling van Datum" measure="1" displayFolder="" measureGroup="tblVerkoop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Som van Korting]" caption="Som van Korting" measure="1" displayFolder="" measureGroup="tblKlant" count="0" hidden="1">
      <extLst>
        <ext xmlns:x15="http://schemas.microsoft.com/office/spreadsheetml/2010/11/main" uri="{B97F6D7D-B522-45F9-BDA1-12C45D357490}">
          <x15:cacheHierarchy aggregatedColumn="19"/>
        </ext>
      </extLst>
    </cacheHierarchy>
    <cacheHierarchy uniqueName="[Measures].[Gemiddelde van Korting]" caption="Gemiddelde van Korting" measure="1" displayFolder="" measureGroup="tblKlant" count="0" hidden="1">
      <extLst>
        <ext xmlns:x15="http://schemas.microsoft.com/office/spreadsheetml/2010/11/main" uri="{B97F6D7D-B522-45F9-BDA1-12C45D357490}">
          <x15:cacheHierarchy aggregatedColumn="19"/>
        </ext>
      </extLst>
    </cacheHierarchy>
    <cacheHierarchy uniqueName="[Measures].[Som van KostPrijs]" caption="Som van KostPrijs" measure="1" displayFolder="" measureGroup="tblProd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Gemiddelde van Aantal]" caption="Gemiddelde van Aantal" measure="1" displayFolder="" measureGroup="tblVerkoop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 van Aantal 2]" caption="Som van Aantal 2" measure="1" displayFolder="" measureGroup="PQtblVerkoop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Som van NettoWinst]" caption="Som van NettoWinst" measure="1" displayFolder="" measureGroup="PQtblVerkoop" count="0" hidden="1"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Som van BrutoWinst]" caption="Som van BrutoWinst" measure="1" displayFolder="" measureGroup="PQtblVerkoop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</cacheHierarchies>
  <kpis count="0"/>
  <dimensions count="5">
    <dimension measure="1" name="Measures" uniqueName="[Measures]" caption="Measures"/>
    <dimension name="PQtblVerkoop" uniqueName="[PQtblVerkoop]" caption="PQtblVerkoop"/>
    <dimension name="tblKlant" uniqueName="[tblKlant]" caption="tblKlant"/>
    <dimension name="tblProd" uniqueName="[tblProd]" caption="tblProd"/>
    <dimension name="tblVerkoop" uniqueName="[tblVerkoop]" caption="tblVerkoop"/>
  </dimensions>
  <measureGroups count="4">
    <measureGroup name="PQtblVerkoop" caption="PQtblVerkoop"/>
    <measureGroup name="tblKlant" caption="tblKlant"/>
    <measureGroup name="tblProd" caption="tblProd"/>
    <measureGroup name="tblVerkoop" caption="tblVerkoop"/>
  </measureGroups>
  <maps count="6">
    <map measureGroup="0" dimension="1"/>
    <map measureGroup="1" dimension="2"/>
    <map measureGroup="2" dimension="3"/>
    <map measureGroup="3" dimension="2"/>
    <map measureGroup="3" dimension="3"/>
    <map measureGroup="3" dimension="4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-Info/G. Verbruggen" refreshedDate="43943.92432395833" createdVersion="6" refreshedVersion="6" minRefreshableVersion="3" recordCount="1000" xr:uid="{B1A04E51-65D2-4FFB-939E-1FC9AF334F0B}">
  <cacheSource type="worksheet">
    <worksheetSource name="tblVerkBerek"/>
  </cacheSource>
  <cacheFields count="13">
    <cacheField name="Datum" numFmtId="14">
      <sharedItems containsSemiMixedTypes="0" containsNonDate="0" containsDate="1" containsString="0" minDate="2018-01-02T00:00:00" maxDate="2020-05-02T00:00:00" count="600">
        <d v="2018-09-01T00:00:00"/>
        <d v="2018-12-26T00:00:00"/>
        <d v="2019-06-25T00:00:00"/>
        <d v="2020-03-26T00:00:00"/>
        <d v="2019-08-28T00:00:00"/>
        <d v="2019-04-03T00:00:00"/>
        <d v="2019-01-25T00:00:00"/>
        <d v="2018-05-16T00:00:00"/>
        <d v="2018-10-02T00:00:00"/>
        <d v="2019-09-08T00:00:00"/>
        <d v="2018-03-15T00:00:00"/>
        <d v="2018-06-13T00:00:00"/>
        <d v="2018-10-03T00:00:00"/>
        <d v="2018-11-12T00:00:00"/>
        <d v="2018-08-26T00:00:00"/>
        <d v="2019-04-26T00:00:00"/>
        <d v="2018-01-07T00:00:00"/>
        <d v="2019-12-19T00:00:00"/>
        <d v="2018-02-17T00:00:00"/>
        <d v="2020-02-06T00:00:00"/>
        <d v="2019-03-13T00:00:00"/>
        <d v="2018-10-13T00:00:00"/>
        <d v="2018-01-13T00:00:00"/>
        <d v="2018-09-14T00:00:00"/>
        <d v="2018-11-15T00:00:00"/>
        <d v="2019-10-12T00:00:00"/>
        <d v="2018-01-27T00:00:00"/>
        <d v="2018-07-07T00:00:00"/>
        <d v="2018-11-30T00:00:00"/>
        <d v="2018-03-26T00:00:00"/>
        <d v="2019-10-14T00:00:00"/>
        <d v="2018-06-24T00:00:00"/>
        <d v="2018-09-09T00:00:00"/>
        <d v="2018-04-13T00:00:00"/>
        <d v="2018-09-08T00:00:00"/>
        <d v="2019-12-05T00:00:00"/>
        <d v="2019-07-04T00:00:00"/>
        <d v="2019-02-13T00:00:00"/>
        <d v="2018-10-09T00:00:00"/>
        <d v="2019-08-27T00:00:00"/>
        <d v="2018-06-28T00:00:00"/>
        <d v="2019-03-19T00:00:00"/>
        <d v="2019-12-28T00:00:00"/>
        <d v="2018-12-02T00:00:00"/>
        <d v="2019-01-12T00:00:00"/>
        <d v="2019-05-25T00:00:00"/>
        <d v="2019-05-03T00:00:00"/>
        <d v="2019-11-17T00:00:00"/>
        <d v="2018-12-24T00:00:00"/>
        <d v="2019-08-18T00:00:00"/>
        <d v="2018-05-10T00:00:00"/>
        <d v="2019-04-30T00:00:00"/>
        <d v="2020-01-21T00:00:00"/>
        <d v="2019-03-07T00:00:00"/>
        <d v="2018-12-16T00:00:00"/>
        <d v="2019-04-09T00:00:00"/>
        <d v="2018-05-11T00:00:00"/>
        <d v="2020-02-07T00:00:00"/>
        <d v="2019-11-23T00:00:00"/>
        <d v="2018-02-01T00:00:00"/>
        <d v="2018-01-05T00:00:00"/>
        <d v="2018-06-06T00:00:00"/>
        <d v="2019-02-22T00:00:00"/>
        <d v="2019-09-10T00:00:00"/>
        <d v="2019-11-13T00:00:00"/>
        <d v="2020-01-07T00:00:00"/>
        <d v="2019-02-07T00:00:00"/>
        <d v="2019-12-01T00:00:00"/>
        <d v="2018-04-23T00:00:00"/>
        <d v="2018-09-06T00:00:00"/>
        <d v="2018-04-07T00:00:00"/>
        <d v="2018-07-25T00:00:00"/>
        <d v="2019-09-20T00:00:00"/>
        <d v="2018-02-27T00:00:00"/>
        <d v="2019-02-25T00:00:00"/>
        <d v="2019-11-22T00:00:00"/>
        <d v="2020-01-13T00:00:00"/>
        <d v="2020-03-07T00:00:00"/>
        <d v="2018-10-14T00:00:00"/>
        <d v="2019-07-13T00:00:00"/>
        <d v="2019-07-24T00:00:00"/>
        <d v="2019-06-04T00:00:00"/>
        <d v="2019-06-06T00:00:00"/>
        <d v="2019-05-07T00:00:00"/>
        <d v="2018-10-07T00:00:00"/>
        <d v="2019-12-10T00:00:00"/>
        <d v="2018-07-16T00:00:00"/>
        <d v="2019-03-14T00:00:00"/>
        <d v="2019-02-23T00:00:00"/>
        <d v="2018-12-28T00:00:00"/>
        <d v="2018-09-30T00:00:00"/>
        <d v="2019-02-06T00:00:00"/>
        <d v="2018-01-14T00:00:00"/>
        <d v="2020-01-27T00:00:00"/>
        <d v="2019-03-11T00:00:00"/>
        <d v="2018-09-18T00:00:00"/>
        <d v="2020-03-21T00:00:00"/>
        <d v="2018-01-12T00:00:00"/>
        <d v="2018-11-16T00:00:00"/>
        <d v="2019-12-09T00:00:00"/>
        <d v="2020-01-18T00:00:00"/>
        <d v="2019-06-20T00:00:00"/>
        <d v="2020-02-22T00:00:00"/>
        <d v="2020-03-28T00:00:00"/>
        <d v="2019-11-14T00:00:00"/>
        <d v="2020-03-31T00:00:00"/>
        <d v="2018-03-17T00:00:00"/>
        <d v="2018-09-15T00:00:00"/>
        <d v="2019-01-14T00:00:00"/>
        <d v="2018-02-09T00:00:00"/>
        <d v="2018-03-13T00:00:00"/>
        <d v="2018-09-20T00:00:00"/>
        <d v="2019-08-10T00:00:00"/>
        <d v="2018-03-04T00:00:00"/>
        <d v="2018-05-08T00:00:00"/>
        <d v="2018-10-08T00:00:00"/>
        <d v="2018-10-04T00:00:00"/>
        <d v="2018-11-07T00:00:00"/>
        <d v="2020-01-25T00:00:00"/>
        <d v="2019-03-10T00:00:00"/>
        <d v="2019-02-03T00:00:00"/>
        <d v="2018-12-27T00:00:00"/>
        <d v="2019-12-04T00:00:00"/>
        <d v="2019-02-08T00:00:00"/>
        <d v="2019-10-03T00:00:00"/>
        <d v="2018-08-30T00:00:00"/>
        <d v="2018-04-11T00:00:00"/>
        <d v="2019-06-29T00:00:00"/>
        <d v="2018-09-28T00:00:00"/>
        <d v="2018-12-17T00:00:00"/>
        <d v="2018-12-21T00:00:00"/>
        <d v="2018-04-05T00:00:00"/>
        <d v="2019-04-29T00:00:00"/>
        <d v="2019-01-11T00:00:00"/>
        <d v="2020-03-12T00:00:00"/>
        <d v="2018-01-02T00:00:00"/>
        <d v="2018-12-11T00:00:00"/>
        <d v="2018-06-15T00:00:00"/>
        <d v="2020-03-13T00:00:00"/>
        <d v="2018-02-04T00:00:00"/>
        <d v="2018-11-26T00:00:00"/>
        <d v="2018-11-10T00:00:00"/>
        <d v="2020-04-04T00:00:00"/>
        <d v="2020-04-17T00:00:00"/>
        <d v="2019-01-28T00:00:00"/>
        <d v="2019-11-18T00:00:00"/>
        <d v="2018-09-24T00:00:00"/>
        <d v="2018-03-01T00:00:00"/>
        <d v="2019-01-08T00:00:00"/>
        <d v="2018-07-15T00:00:00"/>
        <d v="2020-04-05T00:00:00"/>
        <d v="2018-04-10T00:00:00"/>
        <d v="2019-06-24T00:00:00"/>
        <d v="2019-10-07T00:00:00"/>
        <d v="2018-12-07T00:00:00"/>
        <d v="2018-01-21T00:00:00"/>
        <d v="2018-09-25T00:00:00"/>
        <d v="2019-05-14T00:00:00"/>
        <d v="2019-09-01T00:00:00"/>
        <d v="2019-10-10T00:00:00"/>
        <d v="2019-12-29T00:00:00"/>
        <d v="2019-10-22T00:00:00"/>
        <d v="2018-10-26T00:00:00"/>
        <d v="2019-04-06T00:00:00"/>
        <d v="2019-08-31T00:00:00"/>
        <d v="2018-04-20T00:00:00"/>
        <d v="2020-01-03T00:00:00"/>
        <d v="2019-07-05T00:00:00"/>
        <d v="2019-01-23T00:00:00"/>
        <d v="2018-10-12T00:00:00"/>
        <d v="2018-09-19T00:00:00"/>
        <d v="2018-12-09T00:00:00"/>
        <d v="2019-06-18T00:00:00"/>
        <d v="2020-04-19T00:00:00"/>
        <d v="2020-01-28T00:00:00"/>
        <d v="2019-08-05T00:00:00"/>
        <d v="2018-11-21T00:00:00"/>
        <d v="2018-11-01T00:00:00"/>
        <d v="2018-06-01T00:00:00"/>
        <d v="2019-02-17T00:00:00"/>
        <d v="2019-11-21T00:00:00"/>
        <d v="2019-04-23T00:00:00"/>
        <d v="2018-07-08T00:00:00"/>
        <d v="2019-03-30T00:00:00"/>
        <d v="2018-07-19T00:00:00"/>
        <d v="2019-08-06T00:00:00"/>
        <d v="2018-11-17T00:00:00"/>
        <d v="2018-08-09T00:00:00"/>
        <d v="2019-12-03T00:00:00"/>
        <d v="2018-06-25T00:00:00"/>
        <d v="2018-04-24T00:00:00"/>
        <d v="2018-12-10T00:00:00"/>
        <d v="2018-04-22T00:00:00"/>
        <d v="2019-05-18T00:00:00"/>
        <d v="2019-05-28T00:00:00"/>
        <d v="2018-10-31T00:00:00"/>
        <d v="2019-03-25T00:00:00"/>
        <d v="2019-11-01T00:00:00"/>
        <d v="2020-03-03T00:00:00"/>
        <d v="2019-03-24T00:00:00"/>
        <d v="2019-09-14T00:00:00"/>
        <d v="2020-02-11T00:00:00"/>
        <d v="2019-08-11T00:00:00"/>
        <d v="2020-02-03T00:00:00"/>
        <d v="2018-07-04T00:00:00"/>
        <d v="2018-08-11T00:00:00"/>
        <d v="2019-11-09T00:00:00"/>
        <d v="2018-05-31T00:00:00"/>
        <d v="2018-09-27T00:00:00"/>
        <d v="2019-05-27T00:00:00"/>
        <d v="2020-03-18T00:00:00"/>
        <d v="2020-02-25T00:00:00"/>
        <d v="2018-01-09T00:00:00"/>
        <d v="2018-03-06T00:00:00"/>
        <d v="2019-07-27T00:00:00"/>
        <d v="2018-04-04T00:00:00"/>
        <d v="2018-06-29T00:00:00"/>
        <d v="2018-09-07T00:00:00"/>
        <d v="2019-04-14T00:00:00"/>
        <d v="2018-12-12T00:00:00"/>
        <d v="2018-07-12T00:00:00"/>
        <d v="2019-12-26T00:00:00"/>
        <d v="2018-03-20T00:00:00"/>
        <d v="2018-10-17T00:00:00"/>
        <d v="2019-10-31T00:00:00"/>
        <d v="2019-08-23T00:00:00"/>
        <d v="2018-07-20T00:00:00"/>
        <d v="2019-01-05T00:00:00"/>
        <d v="2018-01-16T00:00:00"/>
        <d v="2018-05-20T00:00:00"/>
        <d v="2019-05-06T00:00:00"/>
        <d v="2018-12-05T00:00:00"/>
        <d v="2019-04-16T00:00:00"/>
        <d v="2018-08-17T00:00:00"/>
        <d v="2019-08-15T00:00:00"/>
        <d v="2018-12-14T00:00:00"/>
        <d v="2018-03-02T00:00:00"/>
        <d v="2020-01-19T00:00:00"/>
        <d v="2018-02-11T00:00:00"/>
        <d v="2018-04-27T00:00:00"/>
        <d v="2018-08-27T00:00:00"/>
        <d v="2018-02-07T00:00:00"/>
        <d v="2019-04-05T00:00:00"/>
        <d v="2018-06-19T00:00:00"/>
        <d v="2018-03-07T00:00:00"/>
        <d v="2018-02-26T00:00:00"/>
        <d v="2019-07-15T00:00:00"/>
        <d v="2020-04-12T00:00:00"/>
        <d v="2018-02-20T00:00:00"/>
        <d v="2019-05-12T00:00:00"/>
        <d v="2019-05-24T00:00:00"/>
        <d v="2018-12-29T00:00:00"/>
        <d v="2020-03-02T00:00:00"/>
        <d v="2018-06-22T00:00:00"/>
        <d v="2019-11-10T00:00:00"/>
        <d v="2020-02-24T00:00:00"/>
        <d v="2019-08-07T00:00:00"/>
        <d v="2019-11-28T00:00:00"/>
        <d v="2019-05-10T00:00:00"/>
        <d v="2018-09-03T00:00:00"/>
        <d v="2019-06-14T00:00:00"/>
        <d v="2018-07-11T00:00:00"/>
        <d v="2018-08-06T00:00:00"/>
        <d v="2020-02-29T00:00:00"/>
        <d v="2019-03-05T00:00:00"/>
        <d v="2019-04-11T00:00:00"/>
        <d v="2019-06-17T00:00:00"/>
        <d v="2018-09-10T00:00:00"/>
        <d v="2018-10-05T00:00:00"/>
        <d v="2018-08-21T00:00:00"/>
        <d v="2020-02-13T00:00:00"/>
        <d v="2018-07-13T00:00:00"/>
        <d v="2019-07-09T00:00:00"/>
        <d v="2020-03-27T00:00:00"/>
        <d v="2020-02-19T00:00:00"/>
        <d v="2018-06-27T00:00:00"/>
        <d v="2019-11-29T00:00:00"/>
        <d v="2018-11-11T00:00:00"/>
        <d v="2020-02-02T00:00:00"/>
        <d v="2020-02-26T00:00:00"/>
        <d v="2019-07-29T00:00:00"/>
        <d v="2019-06-30T00:00:00"/>
        <d v="2018-03-27T00:00:00"/>
        <d v="2018-12-01T00:00:00"/>
        <d v="2020-01-11T00:00:00"/>
        <d v="2019-08-17T00:00:00"/>
        <d v="2019-06-02T00:00:00"/>
        <d v="2018-01-23T00:00:00"/>
        <d v="2018-05-02T00:00:00"/>
        <d v="2019-09-16T00:00:00"/>
        <d v="2019-06-10T00:00:00"/>
        <d v="2019-04-18T00:00:00"/>
        <d v="2018-04-06T00:00:00"/>
        <d v="2018-09-11T00:00:00"/>
        <d v="2018-12-06T00:00:00"/>
        <d v="2020-03-17T00:00:00"/>
        <d v="2018-02-25T00:00:00"/>
        <d v="2019-06-19T00:00:00"/>
        <d v="2019-02-02T00:00:00"/>
        <d v="2019-08-24T00:00:00"/>
        <d v="2019-02-18T00:00:00"/>
        <d v="2019-11-12T00:00:00"/>
        <d v="2019-10-06T00:00:00"/>
        <d v="2018-07-03T00:00:00"/>
        <d v="2019-12-17T00:00:00"/>
        <d v="2018-06-18T00:00:00"/>
        <d v="2018-02-16T00:00:00"/>
        <d v="2018-06-23T00:00:00"/>
        <d v="2019-07-23T00:00:00"/>
        <d v="2018-06-16T00:00:00"/>
        <d v="2019-10-16T00:00:00"/>
        <d v="2018-06-10T00:00:00"/>
        <d v="2018-03-14T00:00:00"/>
        <d v="2019-03-03T00:00:00"/>
        <d v="2019-12-24T00:00:00"/>
        <d v="2018-06-05T00:00:00"/>
        <d v="2018-10-16T00:00:00"/>
        <d v="2019-09-03T00:00:00"/>
        <d v="2019-04-24T00:00:00"/>
        <d v="2019-09-11T00:00:00"/>
        <d v="2020-04-08T00:00:00"/>
        <d v="2019-04-10T00:00:00"/>
        <d v="2018-01-17T00:00:00"/>
        <d v="2018-08-02T00:00:00"/>
        <d v="2019-04-21T00:00:00"/>
        <d v="2018-04-17T00:00:00"/>
        <d v="2019-10-19T00:00:00"/>
        <d v="2018-07-29T00:00:00"/>
        <d v="2019-01-24T00:00:00"/>
        <d v="2019-07-14T00:00:00"/>
        <d v="2019-01-01T00:00:00"/>
        <d v="2018-05-21T00:00:00"/>
        <d v="2019-09-17T00:00:00"/>
        <d v="2018-05-09T00:00:00"/>
        <d v="2018-01-08T00:00:00"/>
        <d v="2018-08-01T00:00:00"/>
        <d v="2018-07-28T00:00:00"/>
        <d v="2019-04-02T00:00:00"/>
        <d v="2018-03-19T00:00:00"/>
        <d v="2018-06-03T00:00:00"/>
        <d v="2020-02-18T00:00:00"/>
        <d v="2019-09-06T00:00:00"/>
        <d v="2019-06-21T00:00:00"/>
        <d v="2019-02-19T00:00:00"/>
        <d v="2019-05-17T00:00:00"/>
        <d v="2018-06-14T00:00:00"/>
        <d v="2019-05-08T00:00:00"/>
        <d v="2019-04-19T00:00:00"/>
        <d v="2018-01-29T00:00:00"/>
        <d v="2018-03-25T00:00:00"/>
        <d v="2018-02-18T00:00:00"/>
        <d v="2018-08-19T00:00:00"/>
        <d v="2019-12-02T00:00:00"/>
        <d v="2019-04-01T00:00:00"/>
        <d v="2018-08-12T00:00:00"/>
        <d v="2019-01-27T00:00:00"/>
        <d v="2019-02-11T00:00:00"/>
        <d v="2019-11-25T00:00:00"/>
        <d v="2019-07-08T00:00:00"/>
        <d v="2019-07-03T00:00:00"/>
        <d v="2020-03-20T00:00:00"/>
        <d v="2018-06-11T00:00:00"/>
        <d v="2018-09-21T00:00:00"/>
        <d v="2018-05-23T00:00:00"/>
        <d v="2020-03-04T00:00:00"/>
        <d v="2018-05-15T00:00:00"/>
        <d v="2018-03-03T00:00:00"/>
        <d v="2018-04-14T00:00:00"/>
        <d v="2019-04-04T00:00:00"/>
        <d v="2019-08-21T00:00:00"/>
        <d v="2019-09-04T00:00:00"/>
        <d v="2018-10-01T00:00:00"/>
        <d v="2018-03-09T00:00:00"/>
        <d v="2018-03-31T00:00:00"/>
        <d v="2018-12-08T00:00:00"/>
        <d v="2019-05-23T00:00:00"/>
        <d v="2019-09-28T00:00:00"/>
        <d v="2018-07-17T00:00:00"/>
        <d v="2018-11-28T00:00:00"/>
        <d v="2018-10-24T00:00:00"/>
        <d v="2019-02-01T00:00:00"/>
        <d v="2020-01-10T00:00:00"/>
        <d v="2020-02-23T00:00:00"/>
        <d v="2019-09-18T00:00:00"/>
        <d v="2018-03-18T00:00:00"/>
        <d v="2018-01-28T00:00:00"/>
        <d v="2020-01-29T00:00:00"/>
        <d v="2020-04-02T00:00:00"/>
        <d v="2018-06-12T00:00:00"/>
        <d v="2018-10-06T00:00:00"/>
        <d v="2019-09-09T00:00:00"/>
        <d v="2018-01-31T00:00:00"/>
        <d v="2018-08-04T00:00:00"/>
        <d v="2019-11-19T00:00:00"/>
        <d v="2019-11-20T00:00:00"/>
        <d v="2018-12-30T00:00:00"/>
        <d v="2020-02-12T00:00:00"/>
        <d v="2018-10-22T00:00:00"/>
        <d v="2019-12-22T00:00:00"/>
        <d v="2019-03-16T00:00:00"/>
        <d v="2019-01-17T00:00:00"/>
        <d v="2018-11-19T00:00:00"/>
        <d v="2020-02-04T00:00:00"/>
        <d v="2018-07-02T00:00:00"/>
        <d v="2020-01-15T00:00:00"/>
        <d v="2018-12-25T00:00:00"/>
        <d v="2019-06-16T00:00:00"/>
        <d v="2018-02-10T00:00:00"/>
        <d v="2018-11-18T00:00:00"/>
        <d v="2018-09-26T00:00:00"/>
        <d v="2019-03-02T00:00:00"/>
        <d v="2020-04-26T00:00:00"/>
        <d v="2019-11-11T00:00:00"/>
        <d v="2020-03-19T00:00:00"/>
        <d v="2020-04-30T00:00:00"/>
        <d v="2019-09-19T00:00:00"/>
        <d v="2019-08-04T00:00:00"/>
        <d v="2018-05-18T00:00:00"/>
        <d v="2018-04-21T00:00:00"/>
        <d v="2020-03-08T00:00:00"/>
        <d v="2019-06-28T00:00:00"/>
        <d v="2018-08-22T00:00:00"/>
        <d v="2019-03-21T00:00:00"/>
        <d v="2020-04-25T00:00:00"/>
        <d v="2019-06-15T00:00:00"/>
        <d v="2018-12-22T00:00:00"/>
        <d v="2018-02-12T00:00:00"/>
        <d v="2018-02-03T00:00:00"/>
        <d v="2019-07-10T00:00:00"/>
        <d v="2019-05-01T00:00:00"/>
        <d v="2018-01-10T00:00:00"/>
        <d v="2018-05-04T00:00:00"/>
        <d v="2020-01-09T00:00:00"/>
        <d v="2018-02-02T00:00:00"/>
        <d v="2018-07-24T00:00:00"/>
        <d v="2019-03-08T00:00:00"/>
        <d v="2020-02-27T00:00:00"/>
        <d v="2019-01-30T00:00:00"/>
        <d v="2019-07-30T00:00:00"/>
        <d v="2018-01-03T00:00:00"/>
        <d v="2019-09-24T00:00:00"/>
        <d v="2018-05-13T00:00:00"/>
        <d v="2019-01-21T00:00:00"/>
        <d v="2018-07-18T00:00:00"/>
        <d v="2018-07-10T00:00:00"/>
        <d v="2019-03-28T00:00:00"/>
        <d v="2018-02-14T00:00:00"/>
        <d v="2020-05-01T00:00:00"/>
        <d v="2019-03-29T00:00:00"/>
        <d v="2019-04-07T00:00:00"/>
        <d v="2019-03-17T00:00:00"/>
        <d v="2018-03-11T00:00:00"/>
        <d v="2020-03-30T00:00:00"/>
        <d v="2019-01-09T00:00:00"/>
        <d v="2018-08-15T00:00:00"/>
        <d v="2019-07-22T00:00:00"/>
        <d v="2019-04-12T00:00:00"/>
        <d v="2018-03-08T00:00:00"/>
        <d v="2020-03-10T00:00:00"/>
        <d v="2020-04-22T00:00:00"/>
        <d v="2019-05-22T00:00:00"/>
        <d v="2018-07-06T00:00:00"/>
        <d v="2018-09-02T00:00:00"/>
        <d v="2019-07-02T00:00:00"/>
        <d v="2019-12-27T00:00:00"/>
        <d v="2020-02-28T00:00:00"/>
        <d v="2019-09-13T00:00:00"/>
        <d v="2019-06-26T00:00:00"/>
        <d v="2018-10-18T00:00:00"/>
        <d v="2018-04-28T00:00:00"/>
        <d v="2018-04-02T00:00:00"/>
        <d v="2019-12-30T00:00:00"/>
        <d v="2018-05-07T00:00:00"/>
        <d v="2018-06-08T00:00:00"/>
        <d v="2019-06-08T00:00:00"/>
        <d v="2018-07-26T00:00:00"/>
        <d v="2018-12-18T00:00:00"/>
        <d v="2018-12-04T00:00:00"/>
        <d v="2019-09-21T00:00:00"/>
        <d v="2019-09-15T00:00:00"/>
        <d v="2019-09-30T00:00:00"/>
        <d v="2019-12-25T00:00:00"/>
        <d v="2019-06-12T00:00:00"/>
        <d v="2018-02-08T00:00:00"/>
        <d v="2020-04-03T00:00:00"/>
        <d v="2019-12-16T00:00:00"/>
        <d v="2019-06-01T00:00:00"/>
        <d v="2019-07-20T00:00:00"/>
        <d v="2018-10-29T00:00:00"/>
        <d v="2019-10-11T00:00:00"/>
        <d v="2018-10-25T00:00:00"/>
        <d v="2018-05-25T00:00:00"/>
        <d v="2019-02-14T00:00:00"/>
        <d v="2019-12-23T00:00:00"/>
        <d v="2018-11-04T00:00:00"/>
        <d v="2018-07-23T00:00:00"/>
        <d v="2019-05-02T00:00:00"/>
        <d v="2019-03-20T00:00:00"/>
        <d v="2018-12-13T00:00:00"/>
        <d v="2018-10-23T00:00:00"/>
        <d v="2019-08-09T00:00:00"/>
        <d v="2018-01-15T00:00:00"/>
        <d v="2020-03-24T00:00:00"/>
        <d v="2019-02-16T00:00:00"/>
        <d v="2019-02-15T00:00:00"/>
        <d v="2018-09-12T00:00:00"/>
        <d v="2019-07-07T00:00:00"/>
        <d v="2019-08-14T00:00:00"/>
        <d v="2019-11-08T00:00:00"/>
        <d v="2020-03-29T00:00:00"/>
        <d v="2019-12-18T00:00:00"/>
        <d v="2020-02-15T00:00:00"/>
        <d v="2019-01-22T00:00:00"/>
        <d v="2018-04-09T00:00:00"/>
        <d v="2018-01-24T00:00:00"/>
        <d v="2019-05-31T00:00:00"/>
        <d v="2018-08-16T00:00:00"/>
        <d v="2020-04-11T00:00:00"/>
        <d v="2019-09-22T00:00:00"/>
        <d v="2020-02-01T00:00:00"/>
        <d v="2018-01-04T00:00:00"/>
        <d v="2018-10-28T00:00:00"/>
        <d v="2018-11-13T00:00:00"/>
        <d v="2019-10-02T00:00:00"/>
        <d v="2019-01-13T00:00:00"/>
        <d v="2020-03-22T00:00:00"/>
        <d v="2018-12-15T00:00:00"/>
        <d v="2019-08-08T00:00:00"/>
        <d v="2018-07-14T00:00:00"/>
        <d v="2019-10-08T00:00:00"/>
        <d v="2019-09-29T00:00:00"/>
        <d v="2018-05-01T00:00:00"/>
        <d v="2019-12-15T00:00:00"/>
        <d v="2018-07-27T00:00:00"/>
        <d v="2018-06-02T00:00:00"/>
        <d v="2018-04-15T00:00:00"/>
        <d v="2018-02-23T00:00:00"/>
        <d v="2018-03-24T00:00:00"/>
        <d v="2018-03-22T00:00:00"/>
        <d v="2019-04-13T00:00:00"/>
        <d v="2020-02-14T00:00:00"/>
        <d v="2018-10-19T00:00:00"/>
        <d v="2020-03-23T00:00:00"/>
        <d v="2019-07-16T00:00:00"/>
        <d v="2019-08-01T00:00:00"/>
        <d v="2018-08-03T00:00:00"/>
        <d v="2018-06-17T00:00:00"/>
        <d v="2020-03-15T00:00:00"/>
        <d v="2018-05-05T00:00:00"/>
        <d v="2019-05-19T00:00:00"/>
        <d v="2018-01-19T00:00:00"/>
        <d v="2019-07-26T00:00:00"/>
        <d v="2020-02-10T00:00:00"/>
        <d v="2019-11-24T00:00:00"/>
        <d v="2019-11-07T00:00:00"/>
        <d v="2019-06-07T00:00:00"/>
        <d v="2018-12-31T00:00:00"/>
        <d v="2019-03-06T00:00:00"/>
        <d v="2018-03-05T00:00:00"/>
        <d v="2018-11-03T00:00:00"/>
        <d v="2018-11-09T00:00:00"/>
        <d v="2018-11-22T00:00:00"/>
        <d v="2018-09-16T00:00:00"/>
        <d v="2020-01-20T00:00:00"/>
        <d v="2019-09-07T00:00:00"/>
        <d v="2019-10-29T00:00:00"/>
        <d v="2019-11-16T00:00:00"/>
        <d v="2018-11-27T00:00:00"/>
        <d v="2018-06-09T00:00:00"/>
        <d v="2018-09-22T00:00:00"/>
        <d v="2019-03-12T00:00:00"/>
        <d v="2019-03-04T00:00:00"/>
        <d v="2020-04-07T00:00:00"/>
        <d v="2020-03-16T00:00:00"/>
        <d v="2019-10-27T00:00:00"/>
        <d v="2019-12-07T00:00:00"/>
        <d v="2019-05-16T00:00:00"/>
        <d v="2018-01-22T00:00:00"/>
        <d v="2018-03-10T00:00:00"/>
        <d v="2018-02-13T00:00:00"/>
        <d v="2018-02-05T00:00:00"/>
        <d v="2019-12-12T00:00:00"/>
        <d v="2019-01-19T00:00:00"/>
        <d v="2019-01-03T00:00:00"/>
        <d v="2018-08-29T00:00:00"/>
        <d v="2020-02-08T00:00:00"/>
        <d v="2018-03-29T00:00:00"/>
        <d v="2019-08-13T00:00:00"/>
        <d v="2019-11-02T00:00:00"/>
        <d v="2020-02-20T00:00:00"/>
        <d v="2019-06-09T00:00:00"/>
        <d v="2020-01-24T00:00:00"/>
        <d v="2019-08-30T00:00:00"/>
        <d v="2020-03-06T00:00:00"/>
        <d v="2018-09-04T00:00:00"/>
        <d v="2018-04-29T00:00:00"/>
        <d v="2018-05-19T00:00:00"/>
        <d v="2019-10-30T00:00:00"/>
        <d v="2019-12-08T00:00:00"/>
        <d v="2020-01-01T00:00:00"/>
      </sharedItems>
      <fieldGroup par="12" base="0">
        <rangePr groupBy="months" startDate="2018-01-02T00:00:00" endDate="2020-05-02T00:00:00"/>
        <groupItems count="14">
          <s v="&lt;2-1-2018"/>
          <s v="jan"/>
          <s v="feb"/>
          <s v="mrt"/>
          <s v="apr"/>
          <s v="mei"/>
          <s v="jun"/>
          <s v="jul"/>
          <s v="aug"/>
          <s v="sep"/>
          <s v="okt"/>
          <s v="nov"/>
          <s v="dec"/>
          <s v="&gt;2-5-2020"/>
        </groupItems>
      </fieldGroup>
    </cacheField>
    <cacheField name="Klant" numFmtId="0">
      <sharedItems count="10">
        <s v="K8"/>
        <s v="K6"/>
        <s v="K7"/>
        <s v="K10"/>
        <s v="K9"/>
        <s v="K4"/>
        <s v="K2"/>
        <s v="K1"/>
        <s v="K5"/>
        <s v="K3"/>
      </sharedItems>
    </cacheField>
    <cacheField name="Prod" numFmtId="0">
      <sharedItems/>
    </cacheField>
    <cacheField name="Aantal" numFmtId="0">
      <sharedItems containsSemiMixedTypes="0" containsString="0" containsNumber="1" containsInteger="1" minValue="5" maxValue="20"/>
    </cacheField>
    <cacheField name="Regio" numFmtId="0">
      <sharedItems count="2">
        <s v="Zuid"/>
        <s v="Noord"/>
      </sharedItems>
    </cacheField>
    <cacheField name="ProdNaam" numFmtId="0">
      <sharedItems count="6">
        <s v="Prod3"/>
        <s v="Prod6"/>
        <s v="Prod4"/>
        <s v="Prod1"/>
        <s v="Prod5"/>
        <s v="Prod2"/>
      </sharedItems>
    </cacheField>
    <cacheField name="Kosten" numFmtId="164">
      <sharedItems containsSemiMixedTypes="0" containsString="0" containsNumber="1" containsInteger="1" minValue="500" maxValue="3000"/>
    </cacheField>
    <cacheField name="Omzet" numFmtId="164">
      <sharedItems containsSemiMixedTypes="0" containsString="0" containsNumber="1" containsInteger="1" minValue="625" maxValue="4000"/>
    </cacheField>
    <cacheField name="BrutoWinst" numFmtId="164">
      <sharedItems containsSemiMixedTypes="0" containsString="0" containsNumber="1" containsInteger="1" minValue="125" maxValue="1000"/>
    </cacheField>
    <cacheField name="Korting" numFmtId="9">
      <sharedItems containsSemiMixedTypes="0" containsString="0" containsNumber="1" minValue="0" maxValue="0.1"/>
    </cacheField>
    <cacheField name="NettoWinst" numFmtId="164">
      <sharedItems containsSemiMixedTypes="0" containsString="0" containsNumber="1" minValue="52.5" maxValue="1000"/>
    </cacheField>
    <cacheField name="Kwartalen" numFmtId="0" databaseField="0">
      <fieldGroup base="0">
        <rangePr groupBy="quarters" startDate="2018-01-02T00:00:00" endDate="2020-05-02T00:00:00"/>
        <groupItems count="6">
          <s v="&lt;2-1-2018"/>
          <s v="Kwrt1"/>
          <s v="Kwrt2"/>
          <s v="Kwrt3"/>
          <s v="Kwrt4"/>
          <s v="&gt;2-5-2020"/>
        </groupItems>
      </fieldGroup>
    </cacheField>
    <cacheField name="Jaren" numFmtId="0" databaseField="0">
      <fieldGroup base="0">
        <rangePr groupBy="years" startDate="2018-01-02T00:00:00" endDate="2020-05-02T00:00:00"/>
        <groupItems count="5">
          <s v="&lt;2-1-2018"/>
          <s v="2018"/>
          <s v="2019"/>
          <s v="2020"/>
          <s v="&gt;2-5-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-Info/G. Verbruggen" refreshedDate="43943.924324305553" createdVersion="6" refreshedVersion="6" minRefreshableVersion="3" recordCount="1000" xr:uid="{9ECA3697-A9B4-49BB-A453-01DF6D2AC591}">
  <cacheSource type="worksheet">
    <worksheetSource name="tblVerkoop"/>
  </cacheSource>
  <cacheFields count="6">
    <cacheField name="Datum" numFmtId="14">
      <sharedItems containsSemiMixedTypes="0" containsNonDate="0" containsDate="1" containsString="0" minDate="2018-01-02T00:00:00" maxDate="2020-05-02T00:00:00" count="600">
        <d v="2018-09-01T00:00:00"/>
        <d v="2018-12-26T00:00:00"/>
        <d v="2019-06-25T00:00:00"/>
        <d v="2020-03-26T00:00:00"/>
        <d v="2019-08-28T00:00:00"/>
        <d v="2019-04-03T00:00:00"/>
        <d v="2019-01-25T00:00:00"/>
        <d v="2018-05-16T00:00:00"/>
        <d v="2018-10-02T00:00:00"/>
        <d v="2019-09-08T00:00:00"/>
        <d v="2018-03-15T00:00:00"/>
        <d v="2018-06-13T00:00:00"/>
        <d v="2018-10-03T00:00:00"/>
        <d v="2018-11-12T00:00:00"/>
        <d v="2018-08-26T00:00:00"/>
        <d v="2019-04-26T00:00:00"/>
        <d v="2018-01-07T00:00:00"/>
        <d v="2019-12-19T00:00:00"/>
        <d v="2018-02-17T00:00:00"/>
        <d v="2020-02-06T00:00:00"/>
        <d v="2019-03-13T00:00:00"/>
        <d v="2018-10-13T00:00:00"/>
        <d v="2018-01-13T00:00:00"/>
        <d v="2018-09-14T00:00:00"/>
        <d v="2018-11-15T00:00:00"/>
        <d v="2019-10-12T00:00:00"/>
        <d v="2018-01-27T00:00:00"/>
        <d v="2018-07-07T00:00:00"/>
        <d v="2018-11-30T00:00:00"/>
        <d v="2018-03-26T00:00:00"/>
        <d v="2019-10-14T00:00:00"/>
        <d v="2018-06-24T00:00:00"/>
        <d v="2018-09-09T00:00:00"/>
        <d v="2018-04-13T00:00:00"/>
        <d v="2018-09-08T00:00:00"/>
        <d v="2019-12-05T00:00:00"/>
        <d v="2019-07-04T00:00:00"/>
        <d v="2019-02-13T00:00:00"/>
        <d v="2018-10-09T00:00:00"/>
        <d v="2019-08-27T00:00:00"/>
        <d v="2018-06-28T00:00:00"/>
        <d v="2019-03-19T00:00:00"/>
        <d v="2019-12-28T00:00:00"/>
        <d v="2018-12-02T00:00:00"/>
        <d v="2019-01-12T00:00:00"/>
        <d v="2019-05-25T00:00:00"/>
        <d v="2019-05-03T00:00:00"/>
        <d v="2019-11-17T00:00:00"/>
        <d v="2018-12-24T00:00:00"/>
        <d v="2019-08-18T00:00:00"/>
        <d v="2018-05-10T00:00:00"/>
        <d v="2019-04-30T00:00:00"/>
        <d v="2020-01-21T00:00:00"/>
        <d v="2019-03-07T00:00:00"/>
        <d v="2018-12-16T00:00:00"/>
        <d v="2019-04-09T00:00:00"/>
        <d v="2018-05-11T00:00:00"/>
        <d v="2020-02-07T00:00:00"/>
        <d v="2019-11-23T00:00:00"/>
        <d v="2018-02-01T00:00:00"/>
        <d v="2018-01-05T00:00:00"/>
        <d v="2018-06-06T00:00:00"/>
        <d v="2019-02-22T00:00:00"/>
        <d v="2019-09-10T00:00:00"/>
        <d v="2019-11-13T00:00:00"/>
        <d v="2020-01-07T00:00:00"/>
        <d v="2019-02-07T00:00:00"/>
        <d v="2019-12-01T00:00:00"/>
        <d v="2018-04-23T00:00:00"/>
        <d v="2018-09-06T00:00:00"/>
        <d v="2018-04-07T00:00:00"/>
        <d v="2018-07-25T00:00:00"/>
        <d v="2019-09-20T00:00:00"/>
        <d v="2018-02-27T00:00:00"/>
        <d v="2019-02-25T00:00:00"/>
        <d v="2019-11-22T00:00:00"/>
        <d v="2020-01-13T00:00:00"/>
        <d v="2020-03-07T00:00:00"/>
        <d v="2018-10-14T00:00:00"/>
        <d v="2019-07-13T00:00:00"/>
        <d v="2019-07-24T00:00:00"/>
        <d v="2019-06-04T00:00:00"/>
        <d v="2019-06-06T00:00:00"/>
        <d v="2019-05-07T00:00:00"/>
        <d v="2018-10-07T00:00:00"/>
        <d v="2019-12-10T00:00:00"/>
        <d v="2018-07-16T00:00:00"/>
        <d v="2019-03-14T00:00:00"/>
        <d v="2019-02-23T00:00:00"/>
        <d v="2018-12-28T00:00:00"/>
        <d v="2018-09-30T00:00:00"/>
        <d v="2019-02-06T00:00:00"/>
        <d v="2018-01-14T00:00:00"/>
        <d v="2020-01-27T00:00:00"/>
        <d v="2019-03-11T00:00:00"/>
        <d v="2018-09-18T00:00:00"/>
        <d v="2020-03-21T00:00:00"/>
        <d v="2018-01-12T00:00:00"/>
        <d v="2018-11-16T00:00:00"/>
        <d v="2019-12-09T00:00:00"/>
        <d v="2020-01-18T00:00:00"/>
        <d v="2019-06-20T00:00:00"/>
        <d v="2020-02-22T00:00:00"/>
        <d v="2020-03-28T00:00:00"/>
        <d v="2019-11-14T00:00:00"/>
        <d v="2020-03-31T00:00:00"/>
        <d v="2018-03-17T00:00:00"/>
        <d v="2018-09-15T00:00:00"/>
        <d v="2019-01-14T00:00:00"/>
        <d v="2018-02-09T00:00:00"/>
        <d v="2018-03-13T00:00:00"/>
        <d v="2018-09-20T00:00:00"/>
        <d v="2019-08-10T00:00:00"/>
        <d v="2018-03-04T00:00:00"/>
        <d v="2018-05-08T00:00:00"/>
        <d v="2018-10-08T00:00:00"/>
        <d v="2018-10-04T00:00:00"/>
        <d v="2018-11-07T00:00:00"/>
        <d v="2020-01-25T00:00:00"/>
        <d v="2019-03-10T00:00:00"/>
        <d v="2019-02-03T00:00:00"/>
        <d v="2018-12-27T00:00:00"/>
        <d v="2019-12-04T00:00:00"/>
        <d v="2019-02-08T00:00:00"/>
        <d v="2019-10-03T00:00:00"/>
        <d v="2018-08-30T00:00:00"/>
        <d v="2018-04-11T00:00:00"/>
        <d v="2019-06-29T00:00:00"/>
        <d v="2018-09-28T00:00:00"/>
        <d v="2018-12-17T00:00:00"/>
        <d v="2018-12-21T00:00:00"/>
        <d v="2018-04-05T00:00:00"/>
        <d v="2019-04-29T00:00:00"/>
        <d v="2019-01-11T00:00:00"/>
        <d v="2020-03-12T00:00:00"/>
        <d v="2018-01-02T00:00:00"/>
        <d v="2018-12-11T00:00:00"/>
        <d v="2018-06-15T00:00:00"/>
        <d v="2020-03-13T00:00:00"/>
        <d v="2018-02-04T00:00:00"/>
        <d v="2018-11-26T00:00:00"/>
        <d v="2018-11-10T00:00:00"/>
        <d v="2020-04-04T00:00:00"/>
        <d v="2020-04-17T00:00:00"/>
        <d v="2019-01-28T00:00:00"/>
        <d v="2019-11-18T00:00:00"/>
        <d v="2018-09-24T00:00:00"/>
        <d v="2018-03-01T00:00:00"/>
        <d v="2019-01-08T00:00:00"/>
        <d v="2018-07-15T00:00:00"/>
        <d v="2020-04-05T00:00:00"/>
        <d v="2018-04-10T00:00:00"/>
        <d v="2019-06-24T00:00:00"/>
        <d v="2019-10-07T00:00:00"/>
        <d v="2018-12-07T00:00:00"/>
        <d v="2018-01-21T00:00:00"/>
        <d v="2018-09-25T00:00:00"/>
        <d v="2019-05-14T00:00:00"/>
        <d v="2019-09-01T00:00:00"/>
        <d v="2019-10-10T00:00:00"/>
        <d v="2019-12-29T00:00:00"/>
        <d v="2019-10-22T00:00:00"/>
        <d v="2018-10-26T00:00:00"/>
        <d v="2019-04-06T00:00:00"/>
        <d v="2019-08-31T00:00:00"/>
        <d v="2018-04-20T00:00:00"/>
        <d v="2020-01-03T00:00:00"/>
        <d v="2019-07-05T00:00:00"/>
        <d v="2019-01-23T00:00:00"/>
        <d v="2018-10-12T00:00:00"/>
        <d v="2018-09-19T00:00:00"/>
        <d v="2018-12-09T00:00:00"/>
        <d v="2019-06-18T00:00:00"/>
        <d v="2020-04-19T00:00:00"/>
        <d v="2020-01-28T00:00:00"/>
        <d v="2019-08-05T00:00:00"/>
        <d v="2018-11-21T00:00:00"/>
        <d v="2018-11-01T00:00:00"/>
        <d v="2018-06-01T00:00:00"/>
        <d v="2019-02-17T00:00:00"/>
        <d v="2019-11-21T00:00:00"/>
        <d v="2019-04-23T00:00:00"/>
        <d v="2018-07-08T00:00:00"/>
        <d v="2019-03-30T00:00:00"/>
        <d v="2018-07-19T00:00:00"/>
        <d v="2019-08-06T00:00:00"/>
        <d v="2018-11-17T00:00:00"/>
        <d v="2018-08-09T00:00:00"/>
        <d v="2019-12-03T00:00:00"/>
        <d v="2018-06-25T00:00:00"/>
        <d v="2018-04-24T00:00:00"/>
        <d v="2018-12-10T00:00:00"/>
        <d v="2018-04-22T00:00:00"/>
        <d v="2019-05-18T00:00:00"/>
        <d v="2019-05-28T00:00:00"/>
        <d v="2018-10-31T00:00:00"/>
        <d v="2019-03-25T00:00:00"/>
        <d v="2019-11-01T00:00:00"/>
        <d v="2020-03-03T00:00:00"/>
        <d v="2019-03-24T00:00:00"/>
        <d v="2019-09-14T00:00:00"/>
        <d v="2020-02-11T00:00:00"/>
        <d v="2019-08-11T00:00:00"/>
        <d v="2020-02-03T00:00:00"/>
        <d v="2018-07-04T00:00:00"/>
        <d v="2018-08-11T00:00:00"/>
        <d v="2019-11-09T00:00:00"/>
        <d v="2018-05-31T00:00:00"/>
        <d v="2018-09-27T00:00:00"/>
        <d v="2019-05-27T00:00:00"/>
        <d v="2020-03-18T00:00:00"/>
        <d v="2020-02-25T00:00:00"/>
        <d v="2018-01-09T00:00:00"/>
        <d v="2018-03-06T00:00:00"/>
        <d v="2019-07-27T00:00:00"/>
        <d v="2018-04-04T00:00:00"/>
        <d v="2018-06-29T00:00:00"/>
        <d v="2018-09-07T00:00:00"/>
        <d v="2019-04-14T00:00:00"/>
        <d v="2018-12-12T00:00:00"/>
        <d v="2018-07-12T00:00:00"/>
        <d v="2019-12-26T00:00:00"/>
        <d v="2018-03-20T00:00:00"/>
        <d v="2018-10-17T00:00:00"/>
        <d v="2019-10-31T00:00:00"/>
        <d v="2019-08-23T00:00:00"/>
        <d v="2018-07-20T00:00:00"/>
        <d v="2019-01-05T00:00:00"/>
        <d v="2018-01-16T00:00:00"/>
        <d v="2018-05-20T00:00:00"/>
        <d v="2019-05-06T00:00:00"/>
        <d v="2018-12-05T00:00:00"/>
        <d v="2019-04-16T00:00:00"/>
        <d v="2018-08-17T00:00:00"/>
        <d v="2019-08-15T00:00:00"/>
        <d v="2018-12-14T00:00:00"/>
        <d v="2018-03-02T00:00:00"/>
        <d v="2020-01-19T00:00:00"/>
        <d v="2018-02-11T00:00:00"/>
        <d v="2018-04-27T00:00:00"/>
        <d v="2018-08-27T00:00:00"/>
        <d v="2018-02-07T00:00:00"/>
        <d v="2019-04-05T00:00:00"/>
        <d v="2018-06-19T00:00:00"/>
        <d v="2018-03-07T00:00:00"/>
        <d v="2018-02-26T00:00:00"/>
        <d v="2019-07-15T00:00:00"/>
        <d v="2020-04-12T00:00:00"/>
        <d v="2018-02-20T00:00:00"/>
        <d v="2019-05-12T00:00:00"/>
        <d v="2019-05-24T00:00:00"/>
        <d v="2018-12-29T00:00:00"/>
        <d v="2020-03-02T00:00:00"/>
        <d v="2018-06-22T00:00:00"/>
        <d v="2019-11-10T00:00:00"/>
        <d v="2020-02-24T00:00:00"/>
        <d v="2019-08-07T00:00:00"/>
        <d v="2019-11-28T00:00:00"/>
        <d v="2019-05-10T00:00:00"/>
        <d v="2018-09-03T00:00:00"/>
        <d v="2019-06-14T00:00:00"/>
        <d v="2018-07-11T00:00:00"/>
        <d v="2018-08-06T00:00:00"/>
        <d v="2020-02-29T00:00:00"/>
        <d v="2019-03-05T00:00:00"/>
        <d v="2019-04-11T00:00:00"/>
        <d v="2019-06-17T00:00:00"/>
        <d v="2018-09-10T00:00:00"/>
        <d v="2018-10-05T00:00:00"/>
        <d v="2018-08-21T00:00:00"/>
        <d v="2020-02-13T00:00:00"/>
        <d v="2018-07-13T00:00:00"/>
        <d v="2019-07-09T00:00:00"/>
        <d v="2020-03-27T00:00:00"/>
        <d v="2020-02-19T00:00:00"/>
        <d v="2018-06-27T00:00:00"/>
        <d v="2019-11-29T00:00:00"/>
        <d v="2018-11-11T00:00:00"/>
        <d v="2020-02-02T00:00:00"/>
        <d v="2020-02-26T00:00:00"/>
        <d v="2019-07-29T00:00:00"/>
        <d v="2019-06-30T00:00:00"/>
        <d v="2018-03-27T00:00:00"/>
        <d v="2018-12-01T00:00:00"/>
        <d v="2020-01-11T00:00:00"/>
        <d v="2019-08-17T00:00:00"/>
        <d v="2019-06-02T00:00:00"/>
        <d v="2018-01-23T00:00:00"/>
        <d v="2018-05-02T00:00:00"/>
        <d v="2019-09-16T00:00:00"/>
        <d v="2019-06-10T00:00:00"/>
        <d v="2019-04-18T00:00:00"/>
        <d v="2018-04-06T00:00:00"/>
        <d v="2018-09-11T00:00:00"/>
        <d v="2018-12-06T00:00:00"/>
        <d v="2020-03-17T00:00:00"/>
        <d v="2018-02-25T00:00:00"/>
        <d v="2019-06-19T00:00:00"/>
        <d v="2019-02-02T00:00:00"/>
        <d v="2019-08-24T00:00:00"/>
        <d v="2019-02-18T00:00:00"/>
        <d v="2019-11-12T00:00:00"/>
        <d v="2019-10-06T00:00:00"/>
        <d v="2018-07-03T00:00:00"/>
        <d v="2019-12-17T00:00:00"/>
        <d v="2018-06-18T00:00:00"/>
        <d v="2018-02-16T00:00:00"/>
        <d v="2018-06-23T00:00:00"/>
        <d v="2019-07-23T00:00:00"/>
        <d v="2018-06-16T00:00:00"/>
        <d v="2019-10-16T00:00:00"/>
        <d v="2018-06-10T00:00:00"/>
        <d v="2018-03-14T00:00:00"/>
        <d v="2019-03-03T00:00:00"/>
        <d v="2019-12-24T00:00:00"/>
        <d v="2018-06-05T00:00:00"/>
        <d v="2018-10-16T00:00:00"/>
        <d v="2019-09-03T00:00:00"/>
        <d v="2019-04-24T00:00:00"/>
        <d v="2019-09-11T00:00:00"/>
        <d v="2020-04-08T00:00:00"/>
        <d v="2019-04-10T00:00:00"/>
        <d v="2018-01-17T00:00:00"/>
        <d v="2018-08-02T00:00:00"/>
        <d v="2019-04-21T00:00:00"/>
        <d v="2018-04-17T00:00:00"/>
        <d v="2019-10-19T00:00:00"/>
        <d v="2018-07-29T00:00:00"/>
        <d v="2019-01-24T00:00:00"/>
        <d v="2019-07-14T00:00:00"/>
        <d v="2019-01-01T00:00:00"/>
        <d v="2018-05-21T00:00:00"/>
        <d v="2019-09-17T00:00:00"/>
        <d v="2018-05-09T00:00:00"/>
        <d v="2018-01-08T00:00:00"/>
        <d v="2018-08-01T00:00:00"/>
        <d v="2018-07-28T00:00:00"/>
        <d v="2019-04-02T00:00:00"/>
        <d v="2018-03-19T00:00:00"/>
        <d v="2018-06-03T00:00:00"/>
        <d v="2020-02-18T00:00:00"/>
        <d v="2019-09-06T00:00:00"/>
        <d v="2019-06-21T00:00:00"/>
        <d v="2019-02-19T00:00:00"/>
        <d v="2019-05-17T00:00:00"/>
        <d v="2018-06-14T00:00:00"/>
        <d v="2019-05-08T00:00:00"/>
        <d v="2019-04-19T00:00:00"/>
        <d v="2018-01-29T00:00:00"/>
        <d v="2018-03-25T00:00:00"/>
        <d v="2018-02-18T00:00:00"/>
        <d v="2018-08-19T00:00:00"/>
        <d v="2019-12-02T00:00:00"/>
        <d v="2019-04-01T00:00:00"/>
        <d v="2018-08-12T00:00:00"/>
        <d v="2019-01-27T00:00:00"/>
        <d v="2019-02-11T00:00:00"/>
        <d v="2019-11-25T00:00:00"/>
        <d v="2019-07-08T00:00:00"/>
        <d v="2019-07-03T00:00:00"/>
        <d v="2020-03-20T00:00:00"/>
        <d v="2018-06-11T00:00:00"/>
        <d v="2018-09-21T00:00:00"/>
        <d v="2018-05-23T00:00:00"/>
        <d v="2020-03-04T00:00:00"/>
        <d v="2018-05-15T00:00:00"/>
        <d v="2018-03-03T00:00:00"/>
        <d v="2018-04-14T00:00:00"/>
        <d v="2019-04-04T00:00:00"/>
        <d v="2019-08-21T00:00:00"/>
        <d v="2019-09-04T00:00:00"/>
        <d v="2018-10-01T00:00:00"/>
        <d v="2018-03-09T00:00:00"/>
        <d v="2018-03-31T00:00:00"/>
        <d v="2018-12-08T00:00:00"/>
        <d v="2019-05-23T00:00:00"/>
        <d v="2019-09-28T00:00:00"/>
        <d v="2018-07-17T00:00:00"/>
        <d v="2018-11-28T00:00:00"/>
        <d v="2018-10-24T00:00:00"/>
        <d v="2019-02-01T00:00:00"/>
        <d v="2020-01-10T00:00:00"/>
        <d v="2020-02-23T00:00:00"/>
        <d v="2019-09-18T00:00:00"/>
        <d v="2018-03-18T00:00:00"/>
        <d v="2018-01-28T00:00:00"/>
        <d v="2020-01-29T00:00:00"/>
        <d v="2020-04-02T00:00:00"/>
        <d v="2018-06-12T00:00:00"/>
        <d v="2018-10-06T00:00:00"/>
        <d v="2019-09-09T00:00:00"/>
        <d v="2018-01-31T00:00:00"/>
        <d v="2018-08-04T00:00:00"/>
        <d v="2019-11-19T00:00:00"/>
        <d v="2019-11-20T00:00:00"/>
        <d v="2018-12-30T00:00:00"/>
        <d v="2020-02-12T00:00:00"/>
        <d v="2018-10-22T00:00:00"/>
        <d v="2019-12-22T00:00:00"/>
        <d v="2019-03-16T00:00:00"/>
        <d v="2019-01-17T00:00:00"/>
        <d v="2018-11-19T00:00:00"/>
        <d v="2020-02-04T00:00:00"/>
        <d v="2018-07-02T00:00:00"/>
        <d v="2020-01-15T00:00:00"/>
        <d v="2018-12-25T00:00:00"/>
        <d v="2019-06-16T00:00:00"/>
        <d v="2018-02-10T00:00:00"/>
        <d v="2018-11-18T00:00:00"/>
        <d v="2018-09-26T00:00:00"/>
        <d v="2019-03-02T00:00:00"/>
        <d v="2020-04-26T00:00:00"/>
        <d v="2019-11-11T00:00:00"/>
        <d v="2020-03-19T00:00:00"/>
        <d v="2020-04-30T00:00:00"/>
        <d v="2019-09-19T00:00:00"/>
        <d v="2019-08-04T00:00:00"/>
        <d v="2018-05-18T00:00:00"/>
        <d v="2018-04-21T00:00:00"/>
        <d v="2020-03-08T00:00:00"/>
        <d v="2019-06-28T00:00:00"/>
        <d v="2018-08-22T00:00:00"/>
        <d v="2019-03-21T00:00:00"/>
        <d v="2020-04-25T00:00:00"/>
        <d v="2019-06-15T00:00:00"/>
        <d v="2018-12-22T00:00:00"/>
        <d v="2018-02-12T00:00:00"/>
        <d v="2018-02-03T00:00:00"/>
        <d v="2019-07-10T00:00:00"/>
        <d v="2019-05-01T00:00:00"/>
        <d v="2018-01-10T00:00:00"/>
        <d v="2018-05-04T00:00:00"/>
        <d v="2020-01-09T00:00:00"/>
        <d v="2018-02-02T00:00:00"/>
        <d v="2018-07-24T00:00:00"/>
        <d v="2019-03-08T00:00:00"/>
        <d v="2020-02-27T00:00:00"/>
        <d v="2019-01-30T00:00:00"/>
        <d v="2019-07-30T00:00:00"/>
        <d v="2018-01-03T00:00:00"/>
        <d v="2019-09-24T00:00:00"/>
        <d v="2018-05-13T00:00:00"/>
        <d v="2019-01-21T00:00:00"/>
        <d v="2018-07-18T00:00:00"/>
        <d v="2018-07-10T00:00:00"/>
        <d v="2019-03-28T00:00:00"/>
        <d v="2018-02-14T00:00:00"/>
        <d v="2020-05-01T00:00:00"/>
        <d v="2019-03-29T00:00:00"/>
        <d v="2019-04-07T00:00:00"/>
        <d v="2019-03-17T00:00:00"/>
        <d v="2018-03-11T00:00:00"/>
        <d v="2020-03-30T00:00:00"/>
        <d v="2019-01-09T00:00:00"/>
        <d v="2018-08-15T00:00:00"/>
        <d v="2019-07-22T00:00:00"/>
        <d v="2019-04-12T00:00:00"/>
        <d v="2018-03-08T00:00:00"/>
        <d v="2020-03-10T00:00:00"/>
        <d v="2020-04-22T00:00:00"/>
        <d v="2019-05-22T00:00:00"/>
        <d v="2018-07-06T00:00:00"/>
        <d v="2018-09-02T00:00:00"/>
        <d v="2019-07-02T00:00:00"/>
        <d v="2019-12-27T00:00:00"/>
        <d v="2020-02-28T00:00:00"/>
        <d v="2019-09-13T00:00:00"/>
        <d v="2019-06-26T00:00:00"/>
        <d v="2018-10-18T00:00:00"/>
        <d v="2018-04-28T00:00:00"/>
        <d v="2018-04-02T00:00:00"/>
        <d v="2019-12-30T00:00:00"/>
        <d v="2018-05-07T00:00:00"/>
        <d v="2018-06-08T00:00:00"/>
        <d v="2019-06-08T00:00:00"/>
        <d v="2018-07-26T00:00:00"/>
        <d v="2018-12-18T00:00:00"/>
        <d v="2018-12-04T00:00:00"/>
        <d v="2019-09-21T00:00:00"/>
        <d v="2019-09-15T00:00:00"/>
        <d v="2019-09-30T00:00:00"/>
        <d v="2019-12-25T00:00:00"/>
        <d v="2019-06-12T00:00:00"/>
        <d v="2018-02-08T00:00:00"/>
        <d v="2020-04-03T00:00:00"/>
        <d v="2019-12-16T00:00:00"/>
        <d v="2019-06-01T00:00:00"/>
        <d v="2019-07-20T00:00:00"/>
        <d v="2018-10-29T00:00:00"/>
        <d v="2019-10-11T00:00:00"/>
        <d v="2018-10-25T00:00:00"/>
        <d v="2018-05-25T00:00:00"/>
        <d v="2019-02-14T00:00:00"/>
        <d v="2019-12-23T00:00:00"/>
        <d v="2018-11-04T00:00:00"/>
        <d v="2018-07-23T00:00:00"/>
        <d v="2019-05-02T00:00:00"/>
        <d v="2019-03-20T00:00:00"/>
        <d v="2018-12-13T00:00:00"/>
        <d v="2018-10-23T00:00:00"/>
        <d v="2019-08-09T00:00:00"/>
        <d v="2018-01-15T00:00:00"/>
        <d v="2020-03-24T00:00:00"/>
        <d v="2019-02-16T00:00:00"/>
        <d v="2019-02-15T00:00:00"/>
        <d v="2018-09-12T00:00:00"/>
        <d v="2019-07-07T00:00:00"/>
        <d v="2019-08-14T00:00:00"/>
        <d v="2019-11-08T00:00:00"/>
        <d v="2020-03-29T00:00:00"/>
        <d v="2019-12-18T00:00:00"/>
        <d v="2020-02-15T00:00:00"/>
        <d v="2019-01-22T00:00:00"/>
        <d v="2018-04-09T00:00:00"/>
        <d v="2018-01-24T00:00:00"/>
        <d v="2019-05-31T00:00:00"/>
        <d v="2018-08-16T00:00:00"/>
        <d v="2020-04-11T00:00:00"/>
        <d v="2019-09-22T00:00:00"/>
        <d v="2020-02-01T00:00:00"/>
        <d v="2018-01-04T00:00:00"/>
        <d v="2018-10-28T00:00:00"/>
        <d v="2018-11-13T00:00:00"/>
        <d v="2019-10-02T00:00:00"/>
        <d v="2019-01-13T00:00:00"/>
        <d v="2020-03-22T00:00:00"/>
        <d v="2018-12-15T00:00:00"/>
        <d v="2019-08-08T00:00:00"/>
        <d v="2018-07-14T00:00:00"/>
        <d v="2019-10-08T00:00:00"/>
        <d v="2019-09-29T00:00:00"/>
        <d v="2018-05-01T00:00:00"/>
        <d v="2019-12-15T00:00:00"/>
        <d v="2018-07-27T00:00:00"/>
        <d v="2018-06-02T00:00:00"/>
        <d v="2018-04-15T00:00:00"/>
        <d v="2018-02-23T00:00:00"/>
        <d v="2018-03-24T00:00:00"/>
        <d v="2018-03-22T00:00:00"/>
        <d v="2019-04-13T00:00:00"/>
        <d v="2020-02-14T00:00:00"/>
        <d v="2018-10-19T00:00:00"/>
        <d v="2020-03-23T00:00:00"/>
        <d v="2019-07-16T00:00:00"/>
        <d v="2019-08-01T00:00:00"/>
        <d v="2018-08-03T00:00:00"/>
        <d v="2018-06-17T00:00:00"/>
        <d v="2020-03-15T00:00:00"/>
        <d v="2018-05-05T00:00:00"/>
        <d v="2019-05-19T00:00:00"/>
        <d v="2018-01-19T00:00:00"/>
        <d v="2019-07-26T00:00:00"/>
        <d v="2020-02-10T00:00:00"/>
        <d v="2019-11-24T00:00:00"/>
        <d v="2019-11-07T00:00:00"/>
        <d v="2019-06-07T00:00:00"/>
        <d v="2018-12-31T00:00:00"/>
        <d v="2019-03-06T00:00:00"/>
        <d v="2018-03-05T00:00:00"/>
        <d v="2018-11-03T00:00:00"/>
        <d v="2018-11-09T00:00:00"/>
        <d v="2018-11-22T00:00:00"/>
        <d v="2018-09-16T00:00:00"/>
        <d v="2020-01-20T00:00:00"/>
        <d v="2019-09-07T00:00:00"/>
        <d v="2019-10-29T00:00:00"/>
        <d v="2019-11-16T00:00:00"/>
        <d v="2018-11-27T00:00:00"/>
        <d v="2018-06-09T00:00:00"/>
        <d v="2018-09-22T00:00:00"/>
        <d v="2019-03-12T00:00:00"/>
        <d v="2019-03-04T00:00:00"/>
        <d v="2020-04-07T00:00:00"/>
        <d v="2020-03-16T00:00:00"/>
        <d v="2019-10-27T00:00:00"/>
        <d v="2019-12-07T00:00:00"/>
        <d v="2019-05-16T00:00:00"/>
        <d v="2018-01-22T00:00:00"/>
        <d v="2018-03-10T00:00:00"/>
        <d v="2018-02-13T00:00:00"/>
        <d v="2018-02-05T00:00:00"/>
        <d v="2019-12-12T00:00:00"/>
        <d v="2019-01-19T00:00:00"/>
        <d v="2019-01-03T00:00:00"/>
        <d v="2018-08-29T00:00:00"/>
        <d v="2020-02-08T00:00:00"/>
        <d v="2018-03-29T00:00:00"/>
        <d v="2019-08-13T00:00:00"/>
        <d v="2019-11-02T00:00:00"/>
        <d v="2020-02-20T00:00:00"/>
        <d v="2019-06-09T00:00:00"/>
        <d v="2020-01-24T00:00:00"/>
        <d v="2019-08-30T00:00:00"/>
        <d v="2020-03-06T00:00:00"/>
        <d v="2018-09-04T00:00:00"/>
        <d v="2018-04-29T00:00:00"/>
        <d v="2018-05-19T00:00:00"/>
        <d v="2019-10-30T00:00:00"/>
        <d v="2019-12-08T00:00:00"/>
        <d v="2020-01-01T00:00:00"/>
      </sharedItems>
      <fieldGroup par="5" base="0">
        <rangePr groupBy="months" startDate="2018-01-02T00:00:00" endDate="2020-05-02T00:00:00"/>
        <groupItems count="14">
          <s v="&lt;2-1-2018"/>
          <s v="jan"/>
          <s v="feb"/>
          <s v="mrt"/>
          <s v="apr"/>
          <s v="mei"/>
          <s v="jun"/>
          <s v="jul"/>
          <s v="aug"/>
          <s v="sep"/>
          <s v="okt"/>
          <s v="nov"/>
          <s v="dec"/>
          <s v="&gt;2-5-2020"/>
        </groupItems>
      </fieldGroup>
    </cacheField>
    <cacheField name="Klant" numFmtId="0">
      <sharedItems count="11">
        <s v="K8"/>
        <s v="K6"/>
        <s v="K7"/>
        <s v="K10"/>
        <s v="K9"/>
        <s v="K4"/>
        <s v="K2"/>
        <s v="K1"/>
        <s v="K5"/>
        <s v="K3"/>
        <s v="K80" u="1"/>
      </sharedItems>
      <fieldGroup par="4"/>
    </cacheField>
    <cacheField name="Prod" numFmtId="0">
      <sharedItems count="7">
        <s v="P3"/>
        <s v="P6"/>
        <s v="P4"/>
        <s v="P1"/>
        <s v="P5"/>
        <s v="P2"/>
        <s v="P30" u="1"/>
      </sharedItems>
    </cacheField>
    <cacheField name="Aantal" numFmtId="0">
      <sharedItems containsSemiMixedTypes="0" containsString="0" containsNumber="1" containsInteger="1" minValue="5" maxValue="20"/>
    </cacheField>
    <cacheField name="Klant2" numFmtId="0" databaseField="0">
      <fieldGroup base="1">
        <discretePr count="11">
          <x v="2"/>
          <x v="0"/>
          <x v="2"/>
          <x v="0"/>
          <x v="0"/>
          <x v="0"/>
          <x v="2"/>
          <x v="0"/>
          <x v="2"/>
          <x v="0"/>
          <x v="1"/>
        </discretePr>
        <groupItems count="3">
          <s v="Groep2"/>
          <s v="K80"/>
          <s v="Groep1"/>
        </groupItems>
      </fieldGroup>
    </cacheField>
    <cacheField name="Jaren" numFmtId="0" databaseField="0">
      <fieldGroup base="0">
        <rangePr groupBy="years" startDate="2018-01-02T00:00:00" endDate="2020-05-02T00:00:00"/>
        <groupItems count="5">
          <s v="&lt;2-1-2018"/>
          <s v="2018"/>
          <s v="2019"/>
          <s v="2020"/>
          <s v="&gt;2-5-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0">
  <r>
    <x v="0"/>
    <x v="0"/>
    <s v="P3"/>
    <n v="8"/>
    <x v="0"/>
    <x v="0"/>
    <n v="960"/>
    <n v="1160"/>
    <n v="200"/>
    <n v="0.05"/>
    <n v="142"/>
  </r>
  <r>
    <x v="1"/>
    <x v="1"/>
    <s v="P6"/>
    <n v="6"/>
    <x v="1"/>
    <x v="1"/>
    <n v="900"/>
    <n v="1200"/>
    <n v="300"/>
    <n v="0"/>
    <n v="300"/>
  </r>
  <r>
    <x v="2"/>
    <x v="2"/>
    <s v="P3"/>
    <n v="5"/>
    <x v="0"/>
    <x v="0"/>
    <n v="600"/>
    <n v="725"/>
    <n v="125"/>
    <n v="0.01"/>
    <n v="117.75"/>
  </r>
  <r>
    <x v="3"/>
    <x v="3"/>
    <s v="P4"/>
    <n v="17"/>
    <x v="1"/>
    <x v="2"/>
    <n v="2210"/>
    <n v="2720"/>
    <n v="510"/>
    <n v="0.1"/>
    <n v="238"/>
  </r>
  <r>
    <x v="4"/>
    <x v="4"/>
    <s v="P3"/>
    <n v="20"/>
    <x v="1"/>
    <x v="0"/>
    <n v="2400"/>
    <n v="2900"/>
    <n v="500"/>
    <n v="0"/>
    <n v="500"/>
  </r>
  <r>
    <x v="5"/>
    <x v="5"/>
    <s v="P3"/>
    <n v="7"/>
    <x v="1"/>
    <x v="0"/>
    <n v="840"/>
    <n v="1015"/>
    <n v="175"/>
    <n v="0.01"/>
    <n v="164.85000000000002"/>
  </r>
  <r>
    <x v="6"/>
    <x v="6"/>
    <s v="P1"/>
    <n v="19"/>
    <x v="0"/>
    <x v="3"/>
    <n v="1900"/>
    <n v="2375"/>
    <n v="475"/>
    <n v="0.05"/>
    <n v="356.25"/>
  </r>
  <r>
    <x v="7"/>
    <x v="7"/>
    <s v="P5"/>
    <n v="19"/>
    <x v="1"/>
    <x v="4"/>
    <n v="2660"/>
    <n v="3420"/>
    <n v="760"/>
    <n v="0.01"/>
    <n v="725.80000000000018"/>
  </r>
  <r>
    <x v="8"/>
    <x v="6"/>
    <s v="P1"/>
    <n v="13"/>
    <x v="0"/>
    <x v="3"/>
    <n v="1300"/>
    <n v="1625"/>
    <n v="325"/>
    <n v="0.05"/>
    <n v="243.75"/>
  </r>
  <r>
    <x v="9"/>
    <x v="7"/>
    <s v="P1"/>
    <n v="20"/>
    <x v="1"/>
    <x v="3"/>
    <n v="2000"/>
    <n v="2500"/>
    <n v="500"/>
    <n v="0.01"/>
    <n v="475"/>
  </r>
  <r>
    <x v="10"/>
    <x v="0"/>
    <s v="P4"/>
    <n v="19"/>
    <x v="0"/>
    <x v="2"/>
    <n v="2470"/>
    <n v="3040"/>
    <n v="570"/>
    <n v="0.05"/>
    <n v="418"/>
  </r>
  <r>
    <x v="11"/>
    <x v="2"/>
    <s v="P6"/>
    <n v="13"/>
    <x v="0"/>
    <x v="1"/>
    <n v="1950"/>
    <n v="2600"/>
    <n v="650"/>
    <n v="0.01"/>
    <n v="624"/>
  </r>
  <r>
    <x v="12"/>
    <x v="8"/>
    <s v="P6"/>
    <n v="18"/>
    <x v="0"/>
    <x v="1"/>
    <n v="2700"/>
    <n v="3600"/>
    <n v="900"/>
    <n v="0.05"/>
    <n v="720"/>
  </r>
  <r>
    <x v="11"/>
    <x v="7"/>
    <s v="P5"/>
    <n v="12"/>
    <x v="1"/>
    <x v="4"/>
    <n v="1680"/>
    <n v="2160"/>
    <n v="480"/>
    <n v="0.01"/>
    <n v="458.40000000000009"/>
  </r>
  <r>
    <x v="13"/>
    <x v="0"/>
    <s v="P4"/>
    <n v="18"/>
    <x v="0"/>
    <x v="2"/>
    <n v="2340"/>
    <n v="2880"/>
    <n v="540"/>
    <n v="0.05"/>
    <n v="396"/>
  </r>
  <r>
    <x v="14"/>
    <x v="1"/>
    <s v="P3"/>
    <n v="16"/>
    <x v="1"/>
    <x v="0"/>
    <n v="1920"/>
    <n v="2320"/>
    <n v="400"/>
    <n v="0"/>
    <n v="400"/>
  </r>
  <r>
    <x v="15"/>
    <x v="6"/>
    <s v="P5"/>
    <n v="6"/>
    <x v="0"/>
    <x v="4"/>
    <n v="840"/>
    <n v="1080"/>
    <n v="240"/>
    <n v="0.05"/>
    <n v="186"/>
  </r>
  <r>
    <x v="16"/>
    <x v="9"/>
    <s v="P2"/>
    <n v="12"/>
    <x v="1"/>
    <x v="5"/>
    <n v="1320"/>
    <n v="1620"/>
    <n v="300"/>
    <n v="0"/>
    <n v="300"/>
  </r>
  <r>
    <x v="17"/>
    <x v="3"/>
    <s v="P4"/>
    <n v="14"/>
    <x v="1"/>
    <x v="2"/>
    <n v="1820"/>
    <n v="2240"/>
    <n v="420"/>
    <n v="0.1"/>
    <n v="196"/>
  </r>
  <r>
    <x v="18"/>
    <x v="5"/>
    <s v="P5"/>
    <n v="11"/>
    <x v="1"/>
    <x v="4"/>
    <n v="1540"/>
    <n v="1980"/>
    <n v="440"/>
    <n v="0.01"/>
    <n v="420.20000000000005"/>
  </r>
  <r>
    <x v="19"/>
    <x v="1"/>
    <s v="P2"/>
    <n v="5"/>
    <x v="1"/>
    <x v="5"/>
    <n v="550"/>
    <n v="675"/>
    <n v="125"/>
    <n v="0"/>
    <n v="125"/>
  </r>
  <r>
    <x v="20"/>
    <x v="7"/>
    <s v="P4"/>
    <n v="14"/>
    <x v="1"/>
    <x v="2"/>
    <n v="1820"/>
    <n v="2240"/>
    <n v="420"/>
    <n v="0.01"/>
    <n v="397.59999999999991"/>
  </r>
  <r>
    <x v="21"/>
    <x v="2"/>
    <s v="P2"/>
    <n v="13"/>
    <x v="0"/>
    <x v="5"/>
    <n v="1430"/>
    <n v="1755"/>
    <n v="325"/>
    <n v="0.01"/>
    <n v="307.45000000000005"/>
  </r>
  <r>
    <x v="22"/>
    <x v="6"/>
    <s v="P3"/>
    <n v="11"/>
    <x v="0"/>
    <x v="0"/>
    <n v="1320"/>
    <n v="1595"/>
    <n v="275"/>
    <n v="0.05"/>
    <n v="195.25"/>
  </r>
  <r>
    <x v="23"/>
    <x v="8"/>
    <s v="P2"/>
    <n v="16"/>
    <x v="0"/>
    <x v="5"/>
    <n v="1760"/>
    <n v="2160"/>
    <n v="400"/>
    <n v="0.05"/>
    <n v="292"/>
  </r>
  <r>
    <x v="24"/>
    <x v="2"/>
    <s v="P1"/>
    <n v="17"/>
    <x v="0"/>
    <x v="3"/>
    <n v="1700"/>
    <n v="2125"/>
    <n v="425"/>
    <n v="0.01"/>
    <n v="403.75"/>
  </r>
  <r>
    <x v="25"/>
    <x v="6"/>
    <s v="P4"/>
    <n v="10"/>
    <x v="0"/>
    <x v="2"/>
    <n v="1300"/>
    <n v="1600"/>
    <n v="300"/>
    <n v="0.05"/>
    <n v="220"/>
  </r>
  <r>
    <x v="26"/>
    <x v="8"/>
    <s v="P3"/>
    <n v="10"/>
    <x v="0"/>
    <x v="0"/>
    <n v="1200"/>
    <n v="1450"/>
    <n v="250"/>
    <n v="0.05"/>
    <n v="177.5"/>
  </r>
  <r>
    <x v="27"/>
    <x v="6"/>
    <s v="P6"/>
    <n v="12"/>
    <x v="0"/>
    <x v="1"/>
    <n v="1800"/>
    <n v="2400"/>
    <n v="600"/>
    <n v="0.05"/>
    <n v="480"/>
  </r>
  <r>
    <x v="28"/>
    <x v="2"/>
    <s v="P6"/>
    <n v="11"/>
    <x v="0"/>
    <x v="1"/>
    <n v="1650"/>
    <n v="2200"/>
    <n v="550"/>
    <n v="0.01"/>
    <n v="528"/>
  </r>
  <r>
    <x v="29"/>
    <x v="1"/>
    <s v="P6"/>
    <n v="18"/>
    <x v="1"/>
    <x v="1"/>
    <n v="2700"/>
    <n v="3600"/>
    <n v="900"/>
    <n v="0"/>
    <n v="900"/>
  </r>
  <r>
    <x v="30"/>
    <x v="5"/>
    <s v="P6"/>
    <n v="6"/>
    <x v="1"/>
    <x v="1"/>
    <n v="900"/>
    <n v="1200"/>
    <n v="300"/>
    <n v="0.01"/>
    <n v="288"/>
  </r>
  <r>
    <x v="31"/>
    <x v="6"/>
    <s v="P1"/>
    <n v="7"/>
    <x v="0"/>
    <x v="3"/>
    <n v="700"/>
    <n v="875"/>
    <n v="175"/>
    <n v="0.05"/>
    <n v="131.25"/>
  </r>
  <r>
    <x v="32"/>
    <x v="5"/>
    <s v="P5"/>
    <n v="19"/>
    <x v="1"/>
    <x v="4"/>
    <n v="2660"/>
    <n v="3420"/>
    <n v="760"/>
    <n v="0.01"/>
    <n v="725.80000000000018"/>
  </r>
  <r>
    <x v="33"/>
    <x v="2"/>
    <s v="P2"/>
    <n v="19"/>
    <x v="0"/>
    <x v="5"/>
    <n v="2090"/>
    <n v="2565"/>
    <n v="475"/>
    <n v="0.01"/>
    <n v="449.34999999999991"/>
  </r>
  <r>
    <x v="34"/>
    <x v="6"/>
    <s v="P3"/>
    <n v="13"/>
    <x v="0"/>
    <x v="0"/>
    <n v="1560"/>
    <n v="1885"/>
    <n v="325"/>
    <n v="0.05"/>
    <n v="230.75"/>
  </r>
  <r>
    <x v="35"/>
    <x v="7"/>
    <s v="P4"/>
    <n v="19"/>
    <x v="1"/>
    <x v="2"/>
    <n v="2470"/>
    <n v="3040"/>
    <n v="570"/>
    <n v="0.01"/>
    <n v="539.59999999999991"/>
  </r>
  <r>
    <x v="36"/>
    <x v="2"/>
    <s v="P6"/>
    <n v="19"/>
    <x v="0"/>
    <x v="1"/>
    <n v="2850"/>
    <n v="3800"/>
    <n v="950"/>
    <n v="0.01"/>
    <n v="912"/>
  </r>
  <r>
    <x v="37"/>
    <x v="8"/>
    <s v="P6"/>
    <n v="5"/>
    <x v="0"/>
    <x v="1"/>
    <n v="750"/>
    <n v="1000"/>
    <n v="250"/>
    <n v="0.05"/>
    <n v="200"/>
  </r>
  <r>
    <x v="38"/>
    <x v="3"/>
    <s v="P3"/>
    <n v="5"/>
    <x v="1"/>
    <x v="0"/>
    <n v="600"/>
    <n v="725"/>
    <n v="125"/>
    <n v="0.1"/>
    <n v="52.5"/>
  </r>
  <r>
    <x v="39"/>
    <x v="2"/>
    <s v="P1"/>
    <n v="12"/>
    <x v="0"/>
    <x v="3"/>
    <n v="1200"/>
    <n v="1500"/>
    <n v="300"/>
    <n v="0.01"/>
    <n v="285"/>
  </r>
  <r>
    <x v="31"/>
    <x v="8"/>
    <s v="P4"/>
    <n v="12"/>
    <x v="0"/>
    <x v="2"/>
    <n v="1560"/>
    <n v="1920"/>
    <n v="360"/>
    <n v="0.05"/>
    <n v="264"/>
  </r>
  <r>
    <x v="40"/>
    <x v="9"/>
    <s v="P6"/>
    <n v="20"/>
    <x v="1"/>
    <x v="1"/>
    <n v="3000"/>
    <n v="4000"/>
    <n v="1000"/>
    <n v="0"/>
    <n v="1000"/>
  </r>
  <r>
    <x v="41"/>
    <x v="5"/>
    <s v="P3"/>
    <n v="15"/>
    <x v="1"/>
    <x v="0"/>
    <n v="1800"/>
    <n v="2175"/>
    <n v="375"/>
    <n v="0.01"/>
    <n v="353.25"/>
  </r>
  <r>
    <x v="42"/>
    <x v="4"/>
    <s v="P5"/>
    <n v="7"/>
    <x v="1"/>
    <x v="4"/>
    <n v="980"/>
    <n v="1260"/>
    <n v="280"/>
    <n v="0"/>
    <n v="280"/>
  </r>
  <r>
    <x v="43"/>
    <x v="9"/>
    <s v="P5"/>
    <n v="8"/>
    <x v="1"/>
    <x v="4"/>
    <n v="1120"/>
    <n v="1440"/>
    <n v="320"/>
    <n v="0"/>
    <n v="320"/>
  </r>
  <r>
    <x v="44"/>
    <x v="6"/>
    <s v="P5"/>
    <n v="8"/>
    <x v="0"/>
    <x v="4"/>
    <n v="1120"/>
    <n v="1440"/>
    <n v="320"/>
    <n v="0.05"/>
    <n v="248"/>
  </r>
  <r>
    <x v="45"/>
    <x v="1"/>
    <s v="P1"/>
    <n v="9"/>
    <x v="1"/>
    <x v="3"/>
    <n v="900"/>
    <n v="1125"/>
    <n v="225"/>
    <n v="0"/>
    <n v="225"/>
  </r>
  <r>
    <x v="46"/>
    <x v="9"/>
    <s v="P3"/>
    <n v="17"/>
    <x v="1"/>
    <x v="0"/>
    <n v="2040"/>
    <n v="2465"/>
    <n v="425"/>
    <n v="0"/>
    <n v="425"/>
  </r>
  <r>
    <x v="47"/>
    <x v="7"/>
    <s v="P5"/>
    <n v="20"/>
    <x v="1"/>
    <x v="4"/>
    <n v="2800"/>
    <n v="3600"/>
    <n v="800"/>
    <n v="0.01"/>
    <n v="764"/>
  </r>
  <r>
    <x v="48"/>
    <x v="4"/>
    <s v="P5"/>
    <n v="18"/>
    <x v="1"/>
    <x v="4"/>
    <n v="2520"/>
    <n v="3240"/>
    <n v="720"/>
    <n v="0"/>
    <n v="720"/>
  </r>
  <r>
    <x v="49"/>
    <x v="6"/>
    <s v="P5"/>
    <n v="10"/>
    <x v="0"/>
    <x v="4"/>
    <n v="1400"/>
    <n v="1800"/>
    <n v="400"/>
    <n v="0.05"/>
    <n v="310"/>
  </r>
  <r>
    <x v="50"/>
    <x v="7"/>
    <s v="P1"/>
    <n v="14"/>
    <x v="1"/>
    <x v="3"/>
    <n v="1400"/>
    <n v="1750"/>
    <n v="350"/>
    <n v="0.01"/>
    <n v="332.5"/>
  </r>
  <r>
    <x v="51"/>
    <x v="2"/>
    <s v="P2"/>
    <n v="15"/>
    <x v="0"/>
    <x v="5"/>
    <n v="1650"/>
    <n v="2025"/>
    <n v="375"/>
    <n v="0.01"/>
    <n v="354.75"/>
  </r>
  <r>
    <x v="52"/>
    <x v="8"/>
    <s v="P2"/>
    <n v="16"/>
    <x v="0"/>
    <x v="5"/>
    <n v="1760"/>
    <n v="2160"/>
    <n v="400"/>
    <n v="0.05"/>
    <n v="292"/>
  </r>
  <r>
    <x v="53"/>
    <x v="9"/>
    <s v="P2"/>
    <n v="14"/>
    <x v="1"/>
    <x v="5"/>
    <n v="1540"/>
    <n v="1890"/>
    <n v="350"/>
    <n v="0"/>
    <n v="350"/>
  </r>
  <r>
    <x v="54"/>
    <x v="9"/>
    <s v="P4"/>
    <n v="15"/>
    <x v="1"/>
    <x v="2"/>
    <n v="1950"/>
    <n v="2400"/>
    <n v="450"/>
    <n v="0"/>
    <n v="450"/>
  </r>
  <r>
    <x v="55"/>
    <x v="8"/>
    <s v="P2"/>
    <n v="5"/>
    <x v="0"/>
    <x v="5"/>
    <n v="550"/>
    <n v="675"/>
    <n v="125"/>
    <n v="0.05"/>
    <n v="91.25"/>
  </r>
  <r>
    <x v="56"/>
    <x v="5"/>
    <s v="P5"/>
    <n v="14"/>
    <x v="1"/>
    <x v="4"/>
    <n v="1960"/>
    <n v="2520"/>
    <n v="560"/>
    <n v="0.01"/>
    <n v="534.80000000000018"/>
  </r>
  <r>
    <x v="57"/>
    <x v="0"/>
    <s v="P1"/>
    <n v="14"/>
    <x v="0"/>
    <x v="3"/>
    <n v="1400"/>
    <n v="1750"/>
    <n v="350"/>
    <n v="0.05"/>
    <n v="262.5"/>
  </r>
  <r>
    <x v="58"/>
    <x v="9"/>
    <s v="P4"/>
    <n v="19"/>
    <x v="1"/>
    <x v="2"/>
    <n v="2470"/>
    <n v="3040"/>
    <n v="570"/>
    <n v="0"/>
    <n v="570"/>
  </r>
  <r>
    <x v="59"/>
    <x v="0"/>
    <s v="P4"/>
    <n v="14"/>
    <x v="0"/>
    <x v="2"/>
    <n v="1820"/>
    <n v="2240"/>
    <n v="420"/>
    <n v="0.05"/>
    <n v="308"/>
  </r>
  <r>
    <x v="60"/>
    <x v="9"/>
    <s v="P5"/>
    <n v="20"/>
    <x v="1"/>
    <x v="4"/>
    <n v="2800"/>
    <n v="3600"/>
    <n v="800"/>
    <n v="0"/>
    <n v="800"/>
  </r>
  <r>
    <x v="6"/>
    <x v="0"/>
    <s v="P3"/>
    <n v="18"/>
    <x v="0"/>
    <x v="0"/>
    <n v="2160"/>
    <n v="2610"/>
    <n v="450"/>
    <n v="0.05"/>
    <n v="319.5"/>
  </r>
  <r>
    <x v="61"/>
    <x v="5"/>
    <s v="P3"/>
    <n v="9"/>
    <x v="1"/>
    <x v="0"/>
    <n v="1080"/>
    <n v="1305"/>
    <n v="225"/>
    <n v="0.01"/>
    <n v="211.95000000000005"/>
  </r>
  <r>
    <x v="62"/>
    <x v="0"/>
    <s v="P3"/>
    <n v="20"/>
    <x v="0"/>
    <x v="0"/>
    <n v="2400"/>
    <n v="2900"/>
    <n v="500"/>
    <n v="0.05"/>
    <n v="355"/>
  </r>
  <r>
    <x v="63"/>
    <x v="9"/>
    <s v="P4"/>
    <n v="18"/>
    <x v="1"/>
    <x v="2"/>
    <n v="2340"/>
    <n v="2880"/>
    <n v="540"/>
    <n v="0"/>
    <n v="540"/>
  </r>
  <r>
    <x v="64"/>
    <x v="5"/>
    <s v="P2"/>
    <n v="12"/>
    <x v="1"/>
    <x v="5"/>
    <n v="1320"/>
    <n v="1620"/>
    <n v="300"/>
    <n v="0.01"/>
    <n v="283.79999999999995"/>
  </r>
  <r>
    <x v="65"/>
    <x v="5"/>
    <s v="P6"/>
    <n v="6"/>
    <x v="1"/>
    <x v="1"/>
    <n v="900"/>
    <n v="1200"/>
    <n v="300"/>
    <n v="0.01"/>
    <n v="288"/>
  </r>
  <r>
    <x v="66"/>
    <x v="0"/>
    <s v="P5"/>
    <n v="18"/>
    <x v="0"/>
    <x v="4"/>
    <n v="2520"/>
    <n v="3240"/>
    <n v="720"/>
    <n v="0.05"/>
    <n v="558"/>
  </r>
  <r>
    <x v="67"/>
    <x v="1"/>
    <s v="P6"/>
    <n v="14"/>
    <x v="1"/>
    <x v="1"/>
    <n v="2100"/>
    <n v="2800"/>
    <n v="700"/>
    <n v="0"/>
    <n v="700"/>
  </r>
  <r>
    <x v="68"/>
    <x v="2"/>
    <s v="P6"/>
    <n v="20"/>
    <x v="0"/>
    <x v="1"/>
    <n v="3000"/>
    <n v="4000"/>
    <n v="1000"/>
    <n v="0.01"/>
    <n v="960"/>
  </r>
  <r>
    <x v="66"/>
    <x v="0"/>
    <s v="P3"/>
    <n v="13"/>
    <x v="0"/>
    <x v="0"/>
    <n v="1560"/>
    <n v="1885"/>
    <n v="325"/>
    <n v="0.05"/>
    <n v="230.75"/>
  </r>
  <r>
    <x v="69"/>
    <x v="2"/>
    <s v="P2"/>
    <n v="15"/>
    <x v="0"/>
    <x v="5"/>
    <n v="1650"/>
    <n v="2025"/>
    <n v="375"/>
    <n v="0.01"/>
    <n v="354.75"/>
  </r>
  <r>
    <x v="70"/>
    <x v="5"/>
    <s v="P4"/>
    <n v="8"/>
    <x v="1"/>
    <x v="2"/>
    <n v="1040"/>
    <n v="1280"/>
    <n v="240"/>
    <n v="0.01"/>
    <n v="227.20000000000005"/>
  </r>
  <r>
    <x v="71"/>
    <x v="5"/>
    <s v="P5"/>
    <n v="5"/>
    <x v="1"/>
    <x v="4"/>
    <n v="700"/>
    <n v="900"/>
    <n v="200"/>
    <n v="0.01"/>
    <n v="191"/>
  </r>
  <r>
    <x v="72"/>
    <x v="9"/>
    <s v="P6"/>
    <n v="13"/>
    <x v="1"/>
    <x v="1"/>
    <n v="1950"/>
    <n v="2600"/>
    <n v="650"/>
    <n v="0"/>
    <n v="650"/>
  </r>
  <r>
    <x v="73"/>
    <x v="8"/>
    <s v="P3"/>
    <n v="6"/>
    <x v="0"/>
    <x v="0"/>
    <n v="720"/>
    <n v="870"/>
    <n v="150"/>
    <n v="0.05"/>
    <n v="106.5"/>
  </r>
  <r>
    <x v="74"/>
    <x v="8"/>
    <s v="P5"/>
    <n v="14"/>
    <x v="0"/>
    <x v="4"/>
    <n v="1960"/>
    <n v="2520"/>
    <n v="560"/>
    <n v="0.05"/>
    <n v="434"/>
  </r>
  <r>
    <x v="75"/>
    <x v="3"/>
    <s v="P6"/>
    <n v="9"/>
    <x v="1"/>
    <x v="1"/>
    <n v="1350"/>
    <n v="1800"/>
    <n v="450"/>
    <n v="0.1"/>
    <n v="270"/>
  </r>
  <r>
    <x v="76"/>
    <x v="6"/>
    <s v="P3"/>
    <n v="14"/>
    <x v="0"/>
    <x v="0"/>
    <n v="1680"/>
    <n v="2030"/>
    <n v="350"/>
    <n v="0.05"/>
    <n v="248.5"/>
  </r>
  <r>
    <x v="77"/>
    <x v="1"/>
    <s v="P4"/>
    <n v="18"/>
    <x v="1"/>
    <x v="2"/>
    <n v="2340"/>
    <n v="2880"/>
    <n v="540"/>
    <n v="0"/>
    <n v="540"/>
  </r>
  <r>
    <x v="78"/>
    <x v="2"/>
    <s v="P3"/>
    <n v="5"/>
    <x v="0"/>
    <x v="0"/>
    <n v="600"/>
    <n v="725"/>
    <n v="125"/>
    <n v="0.01"/>
    <n v="117.75"/>
  </r>
  <r>
    <x v="79"/>
    <x v="8"/>
    <s v="P6"/>
    <n v="13"/>
    <x v="0"/>
    <x v="1"/>
    <n v="1950"/>
    <n v="2600"/>
    <n v="650"/>
    <n v="0.05"/>
    <n v="520"/>
  </r>
  <r>
    <x v="80"/>
    <x v="1"/>
    <s v="P1"/>
    <n v="14"/>
    <x v="1"/>
    <x v="3"/>
    <n v="1400"/>
    <n v="1750"/>
    <n v="350"/>
    <n v="0"/>
    <n v="350"/>
  </r>
  <r>
    <x v="81"/>
    <x v="6"/>
    <s v="P5"/>
    <n v="12"/>
    <x v="0"/>
    <x v="4"/>
    <n v="1680"/>
    <n v="2160"/>
    <n v="480"/>
    <n v="0.05"/>
    <n v="372"/>
  </r>
  <r>
    <x v="82"/>
    <x v="5"/>
    <s v="P6"/>
    <n v="7"/>
    <x v="1"/>
    <x v="1"/>
    <n v="1050"/>
    <n v="1400"/>
    <n v="350"/>
    <n v="0.01"/>
    <n v="336"/>
  </r>
  <r>
    <x v="82"/>
    <x v="8"/>
    <s v="P5"/>
    <n v="9"/>
    <x v="0"/>
    <x v="4"/>
    <n v="1260"/>
    <n v="1620"/>
    <n v="360"/>
    <n v="0.05"/>
    <n v="279"/>
  </r>
  <r>
    <x v="83"/>
    <x v="9"/>
    <s v="P3"/>
    <n v="10"/>
    <x v="1"/>
    <x v="0"/>
    <n v="1200"/>
    <n v="1450"/>
    <n v="250"/>
    <n v="0"/>
    <n v="250"/>
  </r>
  <r>
    <x v="84"/>
    <x v="7"/>
    <s v="P6"/>
    <n v="14"/>
    <x v="1"/>
    <x v="1"/>
    <n v="2100"/>
    <n v="2800"/>
    <n v="700"/>
    <n v="0.01"/>
    <n v="672"/>
  </r>
  <r>
    <x v="85"/>
    <x v="1"/>
    <s v="P5"/>
    <n v="20"/>
    <x v="1"/>
    <x v="4"/>
    <n v="2800"/>
    <n v="3600"/>
    <n v="800"/>
    <n v="0"/>
    <n v="800"/>
  </r>
  <r>
    <x v="86"/>
    <x v="7"/>
    <s v="P5"/>
    <n v="12"/>
    <x v="1"/>
    <x v="4"/>
    <n v="1680"/>
    <n v="2160"/>
    <n v="480"/>
    <n v="0.01"/>
    <n v="458.40000000000009"/>
  </r>
  <r>
    <x v="87"/>
    <x v="4"/>
    <s v="P4"/>
    <n v="13"/>
    <x v="1"/>
    <x v="2"/>
    <n v="1690"/>
    <n v="2080"/>
    <n v="390"/>
    <n v="0"/>
    <n v="390"/>
  </r>
  <r>
    <x v="88"/>
    <x v="7"/>
    <s v="P2"/>
    <n v="11"/>
    <x v="1"/>
    <x v="5"/>
    <n v="1210"/>
    <n v="1485"/>
    <n v="275"/>
    <n v="0.01"/>
    <n v="260.15000000000009"/>
  </r>
  <r>
    <x v="89"/>
    <x v="6"/>
    <s v="P1"/>
    <n v="6"/>
    <x v="0"/>
    <x v="3"/>
    <n v="600"/>
    <n v="750"/>
    <n v="150"/>
    <n v="0.05"/>
    <n v="112.5"/>
  </r>
  <r>
    <x v="48"/>
    <x v="5"/>
    <s v="P4"/>
    <n v="18"/>
    <x v="1"/>
    <x v="2"/>
    <n v="2340"/>
    <n v="2880"/>
    <n v="540"/>
    <n v="0.01"/>
    <n v="511.19999999999982"/>
  </r>
  <r>
    <x v="90"/>
    <x v="8"/>
    <s v="P6"/>
    <n v="12"/>
    <x v="0"/>
    <x v="1"/>
    <n v="1800"/>
    <n v="2400"/>
    <n v="600"/>
    <n v="0.05"/>
    <n v="480"/>
  </r>
  <r>
    <x v="91"/>
    <x v="7"/>
    <s v="P5"/>
    <n v="16"/>
    <x v="1"/>
    <x v="4"/>
    <n v="2240"/>
    <n v="2880"/>
    <n v="640"/>
    <n v="0.01"/>
    <n v="611.19999999999982"/>
  </r>
  <r>
    <x v="92"/>
    <x v="5"/>
    <s v="P2"/>
    <n v="15"/>
    <x v="1"/>
    <x v="5"/>
    <n v="1650"/>
    <n v="2025"/>
    <n v="375"/>
    <n v="0.01"/>
    <n v="354.75"/>
  </r>
  <r>
    <x v="93"/>
    <x v="8"/>
    <s v="P5"/>
    <n v="13"/>
    <x v="0"/>
    <x v="4"/>
    <n v="1820"/>
    <n v="2340"/>
    <n v="520"/>
    <n v="0.05"/>
    <n v="403"/>
  </r>
  <r>
    <x v="94"/>
    <x v="4"/>
    <s v="P1"/>
    <n v="19"/>
    <x v="1"/>
    <x v="3"/>
    <n v="1900"/>
    <n v="2375"/>
    <n v="475"/>
    <n v="0"/>
    <n v="475"/>
  </r>
  <r>
    <x v="95"/>
    <x v="0"/>
    <s v="P2"/>
    <n v="11"/>
    <x v="0"/>
    <x v="5"/>
    <n v="1210"/>
    <n v="1485"/>
    <n v="275"/>
    <n v="0.05"/>
    <n v="200.75"/>
  </r>
  <r>
    <x v="96"/>
    <x v="2"/>
    <s v="P4"/>
    <n v="15"/>
    <x v="0"/>
    <x v="2"/>
    <n v="1950"/>
    <n v="2400"/>
    <n v="450"/>
    <n v="0.01"/>
    <n v="426"/>
  </r>
  <r>
    <x v="97"/>
    <x v="9"/>
    <s v="P5"/>
    <n v="14"/>
    <x v="1"/>
    <x v="4"/>
    <n v="1960"/>
    <n v="2520"/>
    <n v="560"/>
    <n v="0"/>
    <n v="560"/>
  </r>
  <r>
    <x v="98"/>
    <x v="0"/>
    <s v="P6"/>
    <n v="19"/>
    <x v="0"/>
    <x v="1"/>
    <n v="2850"/>
    <n v="3800"/>
    <n v="950"/>
    <n v="0.05"/>
    <n v="760"/>
  </r>
  <r>
    <x v="99"/>
    <x v="3"/>
    <s v="P1"/>
    <n v="5"/>
    <x v="1"/>
    <x v="3"/>
    <n v="500"/>
    <n v="625"/>
    <n v="125"/>
    <n v="0.1"/>
    <n v="62.5"/>
  </r>
  <r>
    <x v="100"/>
    <x v="0"/>
    <s v="P4"/>
    <n v="13"/>
    <x v="0"/>
    <x v="2"/>
    <n v="1690"/>
    <n v="2080"/>
    <n v="390"/>
    <n v="0.05"/>
    <n v="286"/>
  </r>
  <r>
    <x v="101"/>
    <x v="5"/>
    <s v="P1"/>
    <n v="9"/>
    <x v="1"/>
    <x v="3"/>
    <n v="900"/>
    <n v="1125"/>
    <n v="225"/>
    <n v="0.01"/>
    <n v="213.75"/>
  </r>
  <r>
    <x v="102"/>
    <x v="2"/>
    <s v="P2"/>
    <n v="11"/>
    <x v="0"/>
    <x v="5"/>
    <n v="1210"/>
    <n v="1485"/>
    <n v="275"/>
    <n v="0.01"/>
    <n v="260.15000000000009"/>
  </r>
  <r>
    <x v="103"/>
    <x v="7"/>
    <s v="P1"/>
    <n v="16"/>
    <x v="1"/>
    <x v="3"/>
    <n v="1600"/>
    <n v="2000"/>
    <n v="400"/>
    <n v="0.01"/>
    <n v="380"/>
  </r>
  <r>
    <x v="104"/>
    <x v="2"/>
    <s v="P3"/>
    <n v="20"/>
    <x v="0"/>
    <x v="0"/>
    <n v="2400"/>
    <n v="2900"/>
    <n v="500"/>
    <n v="0.01"/>
    <n v="471"/>
  </r>
  <r>
    <x v="105"/>
    <x v="8"/>
    <s v="P2"/>
    <n v="5"/>
    <x v="0"/>
    <x v="5"/>
    <n v="550"/>
    <n v="675"/>
    <n v="125"/>
    <n v="0.05"/>
    <n v="91.25"/>
  </r>
  <r>
    <x v="106"/>
    <x v="2"/>
    <s v="P2"/>
    <n v="9"/>
    <x v="0"/>
    <x v="5"/>
    <n v="990"/>
    <n v="1215"/>
    <n v="225"/>
    <n v="0.01"/>
    <n v="212.84999999999991"/>
  </r>
  <r>
    <x v="107"/>
    <x v="2"/>
    <s v="P4"/>
    <n v="19"/>
    <x v="0"/>
    <x v="2"/>
    <n v="2470"/>
    <n v="3040"/>
    <n v="570"/>
    <n v="0.01"/>
    <n v="539.59999999999991"/>
  </r>
  <r>
    <x v="108"/>
    <x v="8"/>
    <s v="P2"/>
    <n v="18"/>
    <x v="0"/>
    <x v="5"/>
    <n v="1980"/>
    <n v="2430"/>
    <n v="450"/>
    <n v="0.05"/>
    <n v="328.5"/>
  </r>
  <r>
    <x v="109"/>
    <x v="2"/>
    <s v="P3"/>
    <n v="5"/>
    <x v="0"/>
    <x v="0"/>
    <n v="600"/>
    <n v="725"/>
    <n v="125"/>
    <n v="0.01"/>
    <n v="117.75"/>
  </r>
  <r>
    <x v="110"/>
    <x v="7"/>
    <s v="P2"/>
    <n v="17"/>
    <x v="1"/>
    <x v="5"/>
    <n v="1870"/>
    <n v="2295"/>
    <n v="425"/>
    <n v="0.01"/>
    <n v="402.05000000000018"/>
  </r>
  <r>
    <x v="111"/>
    <x v="8"/>
    <s v="P6"/>
    <n v="19"/>
    <x v="0"/>
    <x v="1"/>
    <n v="2850"/>
    <n v="3800"/>
    <n v="950"/>
    <n v="0.05"/>
    <n v="760"/>
  </r>
  <r>
    <x v="112"/>
    <x v="9"/>
    <s v="P6"/>
    <n v="14"/>
    <x v="1"/>
    <x v="1"/>
    <n v="2100"/>
    <n v="2800"/>
    <n v="700"/>
    <n v="0"/>
    <n v="700"/>
  </r>
  <r>
    <x v="113"/>
    <x v="8"/>
    <s v="P2"/>
    <n v="11"/>
    <x v="0"/>
    <x v="5"/>
    <n v="1210"/>
    <n v="1485"/>
    <n v="275"/>
    <n v="0.05"/>
    <n v="200.75"/>
  </r>
  <r>
    <x v="114"/>
    <x v="8"/>
    <s v="P6"/>
    <n v="17"/>
    <x v="0"/>
    <x v="1"/>
    <n v="2550"/>
    <n v="3400"/>
    <n v="850"/>
    <n v="0.05"/>
    <n v="680"/>
  </r>
  <r>
    <x v="95"/>
    <x v="9"/>
    <s v="P2"/>
    <n v="18"/>
    <x v="1"/>
    <x v="5"/>
    <n v="1980"/>
    <n v="2430"/>
    <n v="450"/>
    <n v="0"/>
    <n v="450"/>
  </r>
  <r>
    <x v="115"/>
    <x v="2"/>
    <s v="P1"/>
    <n v="18"/>
    <x v="0"/>
    <x v="3"/>
    <n v="1800"/>
    <n v="2250"/>
    <n v="450"/>
    <n v="0.01"/>
    <n v="427.5"/>
  </r>
  <r>
    <x v="116"/>
    <x v="3"/>
    <s v="P2"/>
    <n v="18"/>
    <x v="1"/>
    <x v="5"/>
    <n v="1980"/>
    <n v="2430"/>
    <n v="450"/>
    <n v="0.1"/>
    <n v="207"/>
  </r>
  <r>
    <x v="117"/>
    <x v="2"/>
    <s v="P4"/>
    <n v="11"/>
    <x v="0"/>
    <x v="2"/>
    <n v="1430"/>
    <n v="1760"/>
    <n v="330"/>
    <n v="0.01"/>
    <n v="312.40000000000009"/>
  </r>
  <r>
    <x v="118"/>
    <x v="6"/>
    <s v="P5"/>
    <n v="7"/>
    <x v="0"/>
    <x v="4"/>
    <n v="980"/>
    <n v="1260"/>
    <n v="280"/>
    <n v="0.05"/>
    <n v="217"/>
  </r>
  <r>
    <x v="119"/>
    <x v="4"/>
    <s v="P5"/>
    <n v="6"/>
    <x v="1"/>
    <x v="4"/>
    <n v="840"/>
    <n v="1080"/>
    <n v="240"/>
    <n v="0"/>
    <n v="240"/>
  </r>
  <r>
    <x v="120"/>
    <x v="9"/>
    <s v="P1"/>
    <n v="8"/>
    <x v="1"/>
    <x v="3"/>
    <n v="800"/>
    <n v="1000"/>
    <n v="200"/>
    <n v="0"/>
    <n v="200"/>
  </r>
  <r>
    <x v="121"/>
    <x v="9"/>
    <s v="P2"/>
    <n v="11"/>
    <x v="1"/>
    <x v="5"/>
    <n v="1210"/>
    <n v="1485"/>
    <n v="275"/>
    <n v="0"/>
    <n v="275"/>
  </r>
  <r>
    <x v="122"/>
    <x v="6"/>
    <s v="P5"/>
    <n v="9"/>
    <x v="0"/>
    <x v="4"/>
    <n v="1260"/>
    <n v="1620"/>
    <n v="360"/>
    <n v="0.05"/>
    <n v="279"/>
  </r>
  <r>
    <x v="123"/>
    <x v="5"/>
    <s v="P1"/>
    <n v="13"/>
    <x v="1"/>
    <x v="3"/>
    <n v="1300"/>
    <n v="1625"/>
    <n v="325"/>
    <n v="0.01"/>
    <n v="308.75"/>
  </r>
  <r>
    <x v="124"/>
    <x v="9"/>
    <s v="P2"/>
    <n v="16"/>
    <x v="1"/>
    <x v="5"/>
    <n v="1760"/>
    <n v="2160"/>
    <n v="400"/>
    <n v="0"/>
    <n v="400"/>
  </r>
  <r>
    <x v="125"/>
    <x v="1"/>
    <s v="P5"/>
    <n v="20"/>
    <x v="1"/>
    <x v="4"/>
    <n v="2800"/>
    <n v="3600"/>
    <n v="800"/>
    <n v="0"/>
    <n v="800"/>
  </r>
  <r>
    <x v="126"/>
    <x v="6"/>
    <s v="P5"/>
    <n v="14"/>
    <x v="0"/>
    <x v="4"/>
    <n v="1960"/>
    <n v="2520"/>
    <n v="560"/>
    <n v="0.05"/>
    <n v="434"/>
  </r>
  <r>
    <x v="127"/>
    <x v="8"/>
    <s v="P3"/>
    <n v="19"/>
    <x v="0"/>
    <x v="0"/>
    <n v="2280"/>
    <n v="2755"/>
    <n v="475"/>
    <n v="0.05"/>
    <n v="337.25"/>
  </r>
  <r>
    <x v="128"/>
    <x v="0"/>
    <s v="P5"/>
    <n v="7"/>
    <x v="0"/>
    <x v="4"/>
    <n v="980"/>
    <n v="1260"/>
    <n v="280"/>
    <n v="0.05"/>
    <n v="217"/>
  </r>
  <r>
    <x v="129"/>
    <x v="4"/>
    <s v="P5"/>
    <n v="11"/>
    <x v="1"/>
    <x v="4"/>
    <n v="1540"/>
    <n v="1980"/>
    <n v="440"/>
    <n v="0"/>
    <n v="440"/>
  </r>
  <r>
    <x v="130"/>
    <x v="0"/>
    <s v="P6"/>
    <n v="12"/>
    <x v="0"/>
    <x v="1"/>
    <n v="1800"/>
    <n v="2400"/>
    <n v="600"/>
    <n v="0.05"/>
    <n v="480"/>
  </r>
  <r>
    <x v="131"/>
    <x v="7"/>
    <s v="P2"/>
    <n v="19"/>
    <x v="1"/>
    <x v="5"/>
    <n v="2090"/>
    <n v="2565"/>
    <n v="475"/>
    <n v="0.01"/>
    <n v="449.34999999999991"/>
  </r>
  <r>
    <x v="132"/>
    <x v="7"/>
    <s v="P4"/>
    <n v="15"/>
    <x v="1"/>
    <x v="2"/>
    <n v="1950"/>
    <n v="2400"/>
    <n v="450"/>
    <n v="0.01"/>
    <n v="426"/>
  </r>
  <r>
    <x v="133"/>
    <x v="6"/>
    <s v="P5"/>
    <n v="6"/>
    <x v="0"/>
    <x v="4"/>
    <n v="840"/>
    <n v="1080"/>
    <n v="240"/>
    <n v="0.05"/>
    <n v="186"/>
  </r>
  <r>
    <x v="134"/>
    <x v="4"/>
    <s v="P3"/>
    <n v="20"/>
    <x v="1"/>
    <x v="0"/>
    <n v="2400"/>
    <n v="2900"/>
    <n v="500"/>
    <n v="0"/>
    <n v="500"/>
  </r>
  <r>
    <x v="135"/>
    <x v="3"/>
    <s v="P1"/>
    <n v="12"/>
    <x v="1"/>
    <x v="3"/>
    <n v="1200"/>
    <n v="1500"/>
    <n v="300"/>
    <n v="0.1"/>
    <n v="150"/>
  </r>
  <r>
    <x v="136"/>
    <x v="6"/>
    <s v="P3"/>
    <n v="12"/>
    <x v="0"/>
    <x v="0"/>
    <n v="1440"/>
    <n v="1740"/>
    <n v="300"/>
    <n v="0.05"/>
    <n v="213"/>
  </r>
  <r>
    <x v="137"/>
    <x v="4"/>
    <s v="P6"/>
    <n v="12"/>
    <x v="1"/>
    <x v="1"/>
    <n v="1800"/>
    <n v="2400"/>
    <n v="600"/>
    <n v="0"/>
    <n v="600"/>
  </r>
  <r>
    <x v="138"/>
    <x v="6"/>
    <s v="P5"/>
    <n v="18"/>
    <x v="0"/>
    <x v="4"/>
    <n v="2520"/>
    <n v="3240"/>
    <n v="720"/>
    <n v="0.05"/>
    <n v="558"/>
  </r>
  <r>
    <x v="139"/>
    <x v="8"/>
    <s v="P6"/>
    <n v="5"/>
    <x v="0"/>
    <x v="1"/>
    <n v="750"/>
    <n v="1000"/>
    <n v="250"/>
    <n v="0.05"/>
    <n v="200"/>
  </r>
  <r>
    <x v="140"/>
    <x v="0"/>
    <s v="P3"/>
    <n v="18"/>
    <x v="0"/>
    <x v="0"/>
    <n v="2160"/>
    <n v="2610"/>
    <n v="450"/>
    <n v="0.05"/>
    <n v="319.5"/>
  </r>
  <r>
    <x v="141"/>
    <x v="7"/>
    <s v="P4"/>
    <n v="18"/>
    <x v="1"/>
    <x v="2"/>
    <n v="2340"/>
    <n v="2880"/>
    <n v="540"/>
    <n v="0.01"/>
    <n v="511.19999999999982"/>
  </r>
  <r>
    <x v="142"/>
    <x v="3"/>
    <s v="P1"/>
    <n v="11"/>
    <x v="1"/>
    <x v="3"/>
    <n v="1100"/>
    <n v="1375"/>
    <n v="275"/>
    <n v="0.1"/>
    <n v="137.5"/>
  </r>
  <r>
    <x v="143"/>
    <x v="1"/>
    <s v="P2"/>
    <n v="8"/>
    <x v="1"/>
    <x v="5"/>
    <n v="880"/>
    <n v="1080"/>
    <n v="200"/>
    <n v="0"/>
    <n v="200"/>
  </r>
  <r>
    <x v="144"/>
    <x v="6"/>
    <s v="P1"/>
    <n v="8"/>
    <x v="0"/>
    <x v="3"/>
    <n v="800"/>
    <n v="1000"/>
    <n v="200"/>
    <n v="0.05"/>
    <n v="150"/>
  </r>
  <r>
    <x v="145"/>
    <x v="2"/>
    <s v="P2"/>
    <n v="10"/>
    <x v="0"/>
    <x v="5"/>
    <n v="1100"/>
    <n v="1350"/>
    <n v="250"/>
    <n v="0.01"/>
    <n v="236.5"/>
  </r>
  <r>
    <x v="146"/>
    <x v="1"/>
    <s v="P5"/>
    <n v="20"/>
    <x v="1"/>
    <x v="4"/>
    <n v="2800"/>
    <n v="3600"/>
    <n v="800"/>
    <n v="0"/>
    <n v="800"/>
  </r>
  <r>
    <x v="147"/>
    <x v="7"/>
    <s v="P2"/>
    <n v="20"/>
    <x v="1"/>
    <x v="5"/>
    <n v="2200"/>
    <n v="2700"/>
    <n v="500"/>
    <n v="0.01"/>
    <n v="473"/>
  </r>
  <r>
    <x v="148"/>
    <x v="4"/>
    <s v="P2"/>
    <n v="18"/>
    <x v="1"/>
    <x v="5"/>
    <n v="1980"/>
    <n v="2430"/>
    <n v="450"/>
    <n v="0"/>
    <n v="450"/>
  </r>
  <r>
    <x v="149"/>
    <x v="8"/>
    <s v="P3"/>
    <n v="12"/>
    <x v="0"/>
    <x v="0"/>
    <n v="1440"/>
    <n v="1740"/>
    <n v="300"/>
    <n v="0.05"/>
    <n v="213"/>
  </r>
  <r>
    <x v="27"/>
    <x v="9"/>
    <s v="P5"/>
    <n v="19"/>
    <x v="1"/>
    <x v="4"/>
    <n v="2660"/>
    <n v="3420"/>
    <n v="760"/>
    <n v="0"/>
    <n v="760"/>
  </r>
  <r>
    <x v="150"/>
    <x v="3"/>
    <s v="P6"/>
    <n v="11"/>
    <x v="1"/>
    <x v="1"/>
    <n v="1650"/>
    <n v="2200"/>
    <n v="550"/>
    <n v="0.1"/>
    <n v="330"/>
  </r>
  <r>
    <x v="151"/>
    <x v="3"/>
    <s v="P6"/>
    <n v="20"/>
    <x v="1"/>
    <x v="1"/>
    <n v="3000"/>
    <n v="4000"/>
    <n v="1000"/>
    <n v="0.1"/>
    <n v="600"/>
  </r>
  <r>
    <x v="152"/>
    <x v="7"/>
    <s v="P5"/>
    <n v="18"/>
    <x v="1"/>
    <x v="4"/>
    <n v="2520"/>
    <n v="3240"/>
    <n v="720"/>
    <n v="0.01"/>
    <n v="687.59999999999991"/>
  </r>
  <r>
    <x v="153"/>
    <x v="2"/>
    <s v="P3"/>
    <n v="18"/>
    <x v="0"/>
    <x v="0"/>
    <n v="2160"/>
    <n v="2610"/>
    <n v="450"/>
    <n v="0.01"/>
    <n v="423.90000000000009"/>
  </r>
  <r>
    <x v="154"/>
    <x v="3"/>
    <s v="P6"/>
    <n v="13"/>
    <x v="1"/>
    <x v="1"/>
    <n v="1950"/>
    <n v="2600"/>
    <n v="650"/>
    <n v="0.1"/>
    <n v="390"/>
  </r>
  <r>
    <x v="155"/>
    <x v="2"/>
    <s v="P6"/>
    <n v="11"/>
    <x v="0"/>
    <x v="1"/>
    <n v="1650"/>
    <n v="2200"/>
    <n v="550"/>
    <n v="0.01"/>
    <n v="528"/>
  </r>
  <r>
    <x v="156"/>
    <x v="5"/>
    <s v="P4"/>
    <n v="15"/>
    <x v="1"/>
    <x v="2"/>
    <n v="1950"/>
    <n v="2400"/>
    <n v="450"/>
    <n v="0.01"/>
    <n v="426"/>
  </r>
  <r>
    <x v="157"/>
    <x v="3"/>
    <s v="P5"/>
    <n v="20"/>
    <x v="1"/>
    <x v="4"/>
    <n v="2800"/>
    <n v="3600"/>
    <n v="800"/>
    <n v="0.1"/>
    <n v="440"/>
  </r>
  <r>
    <x v="158"/>
    <x v="6"/>
    <s v="P6"/>
    <n v="8"/>
    <x v="0"/>
    <x v="1"/>
    <n v="1200"/>
    <n v="1600"/>
    <n v="400"/>
    <n v="0.05"/>
    <n v="320"/>
  </r>
  <r>
    <x v="159"/>
    <x v="4"/>
    <s v="P3"/>
    <n v="13"/>
    <x v="1"/>
    <x v="0"/>
    <n v="1560"/>
    <n v="1885"/>
    <n v="325"/>
    <n v="0"/>
    <n v="325"/>
  </r>
  <r>
    <x v="160"/>
    <x v="4"/>
    <s v="P5"/>
    <n v="14"/>
    <x v="1"/>
    <x v="4"/>
    <n v="1960"/>
    <n v="2520"/>
    <n v="560"/>
    <n v="0"/>
    <n v="560"/>
  </r>
  <r>
    <x v="161"/>
    <x v="9"/>
    <s v="P4"/>
    <n v="19"/>
    <x v="1"/>
    <x v="2"/>
    <n v="2470"/>
    <n v="3040"/>
    <n v="570"/>
    <n v="0"/>
    <n v="570"/>
  </r>
  <r>
    <x v="162"/>
    <x v="0"/>
    <s v="P1"/>
    <n v="6"/>
    <x v="0"/>
    <x v="3"/>
    <n v="600"/>
    <n v="750"/>
    <n v="150"/>
    <n v="0.05"/>
    <n v="112.5"/>
  </r>
  <r>
    <x v="134"/>
    <x v="9"/>
    <s v="P5"/>
    <n v="11"/>
    <x v="1"/>
    <x v="4"/>
    <n v="1540"/>
    <n v="1980"/>
    <n v="440"/>
    <n v="0"/>
    <n v="440"/>
  </r>
  <r>
    <x v="163"/>
    <x v="7"/>
    <s v="P5"/>
    <n v="15"/>
    <x v="1"/>
    <x v="4"/>
    <n v="2100"/>
    <n v="2700"/>
    <n v="600"/>
    <n v="0.01"/>
    <n v="573"/>
  </r>
  <r>
    <x v="164"/>
    <x v="3"/>
    <s v="P5"/>
    <n v="11"/>
    <x v="1"/>
    <x v="4"/>
    <n v="1540"/>
    <n v="1980"/>
    <n v="440"/>
    <n v="0.1"/>
    <n v="242"/>
  </r>
  <r>
    <x v="150"/>
    <x v="2"/>
    <s v="P2"/>
    <n v="19"/>
    <x v="0"/>
    <x v="5"/>
    <n v="2090"/>
    <n v="2565"/>
    <n v="475"/>
    <n v="0.01"/>
    <n v="449.34999999999991"/>
  </r>
  <r>
    <x v="165"/>
    <x v="6"/>
    <s v="P4"/>
    <n v="15"/>
    <x v="0"/>
    <x v="2"/>
    <n v="1950"/>
    <n v="2400"/>
    <n v="450"/>
    <n v="0.05"/>
    <n v="330"/>
  </r>
  <r>
    <x v="166"/>
    <x v="7"/>
    <s v="P3"/>
    <n v="14"/>
    <x v="1"/>
    <x v="0"/>
    <n v="1680"/>
    <n v="2030"/>
    <n v="350"/>
    <n v="0.01"/>
    <n v="329.70000000000005"/>
  </r>
  <r>
    <x v="167"/>
    <x v="8"/>
    <s v="P4"/>
    <n v="5"/>
    <x v="0"/>
    <x v="2"/>
    <n v="650"/>
    <n v="800"/>
    <n v="150"/>
    <n v="0.05"/>
    <n v="110"/>
  </r>
  <r>
    <x v="168"/>
    <x v="6"/>
    <s v="P3"/>
    <n v="14"/>
    <x v="0"/>
    <x v="0"/>
    <n v="1680"/>
    <n v="2030"/>
    <n v="350"/>
    <n v="0.05"/>
    <n v="248.5"/>
  </r>
  <r>
    <x v="169"/>
    <x v="7"/>
    <s v="P5"/>
    <n v="12"/>
    <x v="1"/>
    <x v="4"/>
    <n v="1680"/>
    <n v="2160"/>
    <n v="480"/>
    <n v="0.01"/>
    <n v="458.40000000000009"/>
  </r>
  <r>
    <x v="170"/>
    <x v="4"/>
    <s v="P2"/>
    <n v="10"/>
    <x v="1"/>
    <x v="5"/>
    <n v="1100"/>
    <n v="1350"/>
    <n v="250"/>
    <n v="0"/>
    <n v="250"/>
  </r>
  <r>
    <x v="171"/>
    <x v="5"/>
    <s v="P4"/>
    <n v="8"/>
    <x v="1"/>
    <x v="2"/>
    <n v="1040"/>
    <n v="1280"/>
    <n v="240"/>
    <n v="0.01"/>
    <n v="227.20000000000005"/>
  </r>
  <r>
    <x v="172"/>
    <x v="8"/>
    <s v="P4"/>
    <n v="7"/>
    <x v="0"/>
    <x v="2"/>
    <n v="910"/>
    <n v="1120"/>
    <n v="210"/>
    <n v="0.05"/>
    <n v="154"/>
  </r>
  <r>
    <x v="173"/>
    <x v="3"/>
    <s v="P6"/>
    <n v="11"/>
    <x v="1"/>
    <x v="1"/>
    <n v="1650"/>
    <n v="2200"/>
    <n v="550"/>
    <n v="0.1"/>
    <n v="330"/>
  </r>
  <r>
    <x v="80"/>
    <x v="3"/>
    <s v="P5"/>
    <n v="9"/>
    <x v="1"/>
    <x v="4"/>
    <n v="1260"/>
    <n v="1620"/>
    <n v="360"/>
    <n v="0.1"/>
    <n v="198"/>
  </r>
  <r>
    <x v="174"/>
    <x v="8"/>
    <s v="P5"/>
    <n v="19"/>
    <x v="0"/>
    <x v="4"/>
    <n v="2660"/>
    <n v="3420"/>
    <n v="760"/>
    <n v="0.05"/>
    <n v="589"/>
  </r>
  <r>
    <x v="175"/>
    <x v="1"/>
    <s v="P5"/>
    <n v="12"/>
    <x v="1"/>
    <x v="4"/>
    <n v="1680"/>
    <n v="2160"/>
    <n v="480"/>
    <n v="0"/>
    <n v="480"/>
  </r>
  <r>
    <x v="29"/>
    <x v="9"/>
    <s v="P6"/>
    <n v="17"/>
    <x v="1"/>
    <x v="1"/>
    <n v="2550"/>
    <n v="3400"/>
    <n v="850"/>
    <n v="0"/>
    <n v="850"/>
  </r>
  <r>
    <x v="39"/>
    <x v="1"/>
    <s v="P6"/>
    <n v="16"/>
    <x v="1"/>
    <x v="1"/>
    <n v="2400"/>
    <n v="3200"/>
    <n v="800"/>
    <n v="0"/>
    <n v="800"/>
  </r>
  <r>
    <x v="131"/>
    <x v="1"/>
    <s v="P4"/>
    <n v="20"/>
    <x v="1"/>
    <x v="2"/>
    <n v="2600"/>
    <n v="3200"/>
    <n v="600"/>
    <n v="0"/>
    <n v="600"/>
  </r>
  <r>
    <x v="176"/>
    <x v="9"/>
    <s v="P2"/>
    <n v="11"/>
    <x v="1"/>
    <x v="5"/>
    <n v="1210"/>
    <n v="1485"/>
    <n v="275"/>
    <n v="0"/>
    <n v="275"/>
  </r>
  <r>
    <x v="177"/>
    <x v="9"/>
    <s v="P6"/>
    <n v="11"/>
    <x v="1"/>
    <x v="1"/>
    <n v="1650"/>
    <n v="2200"/>
    <n v="550"/>
    <n v="0"/>
    <n v="550"/>
  </r>
  <r>
    <x v="40"/>
    <x v="8"/>
    <s v="P5"/>
    <n v="17"/>
    <x v="0"/>
    <x v="4"/>
    <n v="2380"/>
    <n v="3060"/>
    <n v="680"/>
    <n v="0.05"/>
    <n v="527"/>
  </r>
  <r>
    <x v="163"/>
    <x v="5"/>
    <s v="P1"/>
    <n v="13"/>
    <x v="1"/>
    <x v="3"/>
    <n v="1300"/>
    <n v="1625"/>
    <n v="325"/>
    <n v="0.01"/>
    <n v="308.75"/>
  </r>
  <r>
    <x v="178"/>
    <x v="4"/>
    <s v="P1"/>
    <n v="12"/>
    <x v="1"/>
    <x v="3"/>
    <n v="1200"/>
    <n v="1500"/>
    <n v="300"/>
    <n v="0"/>
    <n v="300"/>
  </r>
  <r>
    <x v="37"/>
    <x v="5"/>
    <s v="P4"/>
    <n v="12"/>
    <x v="1"/>
    <x v="2"/>
    <n v="1560"/>
    <n v="1920"/>
    <n v="360"/>
    <n v="0.01"/>
    <n v="340.79999999999995"/>
  </r>
  <r>
    <x v="179"/>
    <x v="7"/>
    <s v="P5"/>
    <n v="14"/>
    <x v="1"/>
    <x v="4"/>
    <n v="1960"/>
    <n v="2520"/>
    <n v="560"/>
    <n v="0.01"/>
    <n v="534.80000000000018"/>
  </r>
  <r>
    <x v="180"/>
    <x v="9"/>
    <s v="P5"/>
    <n v="16"/>
    <x v="1"/>
    <x v="4"/>
    <n v="2240"/>
    <n v="2880"/>
    <n v="640"/>
    <n v="0"/>
    <n v="640"/>
  </r>
  <r>
    <x v="181"/>
    <x v="2"/>
    <s v="P1"/>
    <n v="12"/>
    <x v="0"/>
    <x v="3"/>
    <n v="1200"/>
    <n v="1500"/>
    <n v="300"/>
    <n v="0.01"/>
    <n v="285"/>
  </r>
  <r>
    <x v="5"/>
    <x v="1"/>
    <s v="P3"/>
    <n v="11"/>
    <x v="1"/>
    <x v="0"/>
    <n v="1320"/>
    <n v="1595"/>
    <n v="275"/>
    <n v="0"/>
    <n v="275"/>
  </r>
  <r>
    <x v="164"/>
    <x v="5"/>
    <s v="P6"/>
    <n v="8"/>
    <x v="1"/>
    <x v="1"/>
    <n v="1200"/>
    <n v="1600"/>
    <n v="400"/>
    <n v="0.01"/>
    <n v="384"/>
  </r>
  <r>
    <x v="182"/>
    <x v="7"/>
    <s v="P6"/>
    <n v="20"/>
    <x v="1"/>
    <x v="1"/>
    <n v="3000"/>
    <n v="4000"/>
    <n v="1000"/>
    <n v="0.01"/>
    <n v="960"/>
  </r>
  <r>
    <x v="183"/>
    <x v="4"/>
    <s v="P3"/>
    <n v="17"/>
    <x v="1"/>
    <x v="0"/>
    <n v="2040"/>
    <n v="2465"/>
    <n v="425"/>
    <n v="0"/>
    <n v="425"/>
  </r>
  <r>
    <x v="184"/>
    <x v="3"/>
    <s v="P2"/>
    <n v="15"/>
    <x v="1"/>
    <x v="5"/>
    <n v="1650"/>
    <n v="2025"/>
    <n v="375"/>
    <n v="0.1"/>
    <n v="172.5"/>
  </r>
  <r>
    <x v="185"/>
    <x v="9"/>
    <s v="P3"/>
    <n v="13"/>
    <x v="1"/>
    <x v="0"/>
    <n v="1560"/>
    <n v="1885"/>
    <n v="325"/>
    <n v="0"/>
    <n v="325"/>
  </r>
  <r>
    <x v="186"/>
    <x v="1"/>
    <s v="P6"/>
    <n v="19"/>
    <x v="1"/>
    <x v="1"/>
    <n v="2850"/>
    <n v="3800"/>
    <n v="950"/>
    <n v="0"/>
    <n v="950"/>
  </r>
  <r>
    <x v="187"/>
    <x v="3"/>
    <s v="P6"/>
    <n v="20"/>
    <x v="1"/>
    <x v="1"/>
    <n v="3000"/>
    <n v="4000"/>
    <n v="1000"/>
    <n v="0.1"/>
    <n v="600"/>
  </r>
  <r>
    <x v="188"/>
    <x v="3"/>
    <s v="P6"/>
    <n v="19"/>
    <x v="1"/>
    <x v="1"/>
    <n v="2850"/>
    <n v="3800"/>
    <n v="950"/>
    <n v="0.1"/>
    <n v="570"/>
  </r>
  <r>
    <x v="101"/>
    <x v="1"/>
    <s v="P4"/>
    <n v="9"/>
    <x v="1"/>
    <x v="2"/>
    <n v="1170"/>
    <n v="1440"/>
    <n v="270"/>
    <n v="0"/>
    <n v="270"/>
  </r>
  <r>
    <x v="138"/>
    <x v="0"/>
    <s v="P2"/>
    <n v="15"/>
    <x v="0"/>
    <x v="5"/>
    <n v="1650"/>
    <n v="2025"/>
    <n v="375"/>
    <n v="0.05"/>
    <n v="273.75"/>
  </r>
  <r>
    <x v="189"/>
    <x v="5"/>
    <s v="P3"/>
    <n v="10"/>
    <x v="1"/>
    <x v="0"/>
    <n v="1200"/>
    <n v="1450"/>
    <n v="250"/>
    <n v="0.01"/>
    <n v="235.5"/>
  </r>
  <r>
    <x v="190"/>
    <x v="2"/>
    <s v="P2"/>
    <n v="10"/>
    <x v="0"/>
    <x v="5"/>
    <n v="1100"/>
    <n v="1350"/>
    <n v="250"/>
    <n v="0.01"/>
    <n v="236.5"/>
  </r>
  <r>
    <x v="191"/>
    <x v="9"/>
    <s v="P1"/>
    <n v="16"/>
    <x v="1"/>
    <x v="3"/>
    <n v="1600"/>
    <n v="2000"/>
    <n v="400"/>
    <n v="0"/>
    <n v="400"/>
  </r>
  <r>
    <x v="192"/>
    <x v="0"/>
    <s v="P3"/>
    <n v="20"/>
    <x v="0"/>
    <x v="0"/>
    <n v="2400"/>
    <n v="2900"/>
    <n v="500"/>
    <n v="0.05"/>
    <n v="355"/>
  </r>
  <r>
    <x v="92"/>
    <x v="8"/>
    <s v="P2"/>
    <n v="8"/>
    <x v="0"/>
    <x v="5"/>
    <n v="880"/>
    <n v="1080"/>
    <n v="200"/>
    <n v="0.05"/>
    <n v="146"/>
  </r>
  <r>
    <x v="193"/>
    <x v="9"/>
    <s v="P4"/>
    <n v="20"/>
    <x v="1"/>
    <x v="2"/>
    <n v="2600"/>
    <n v="3200"/>
    <n v="600"/>
    <n v="0"/>
    <n v="600"/>
  </r>
  <r>
    <x v="194"/>
    <x v="5"/>
    <s v="P1"/>
    <n v="8"/>
    <x v="1"/>
    <x v="3"/>
    <n v="800"/>
    <n v="1000"/>
    <n v="200"/>
    <n v="0.01"/>
    <n v="190"/>
  </r>
  <r>
    <x v="195"/>
    <x v="2"/>
    <s v="P1"/>
    <n v="16"/>
    <x v="0"/>
    <x v="3"/>
    <n v="1600"/>
    <n v="2000"/>
    <n v="400"/>
    <n v="0.01"/>
    <n v="380"/>
  </r>
  <r>
    <x v="134"/>
    <x v="5"/>
    <s v="P1"/>
    <n v="15"/>
    <x v="1"/>
    <x v="3"/>
    <n v="1500"/>
    <n v="1875"/>
    <n v="375"/>
    <n v="0.01"/>
    <n v="356.25"/>
  </r>
  <r>
    <x v="196"/>
    <x v="3"/>
    <s v="P3"/>
    <n v="19"/>
    <x v="1"/>
    <x v="0"/>
    <n v="2280"/>
    <n v="2755"/>
    <n v="475"/>
    <n v="0.1"/>
    <n v="199.5"/>
  </r>
  <r>
    <x v="197"/>
    <x v="2"/>
    <s v="P4"/>
    <n v="7"/>
    <x v="0"/>
    <x v="2"/>
    <n v="910"/>
    <n v="1120"/>
    <n v="210"/>
    <n v="0.01"/>
    <n v="198.79999999999995"/>
  </r>
  <r>
    <x v="198"/>
    <x v="4"/>
    <s v="P1"/>
    <n v="14"/>
    <x v="1"/>
    <x v="3"/>
    <n v="1400"/>
    <n v="1750"/>
    <n v="350"/>
    <n v="0"/>
    <n v="350"/>
  </r>
  <r>
    <x v="199"/>
    <x v="7"/>
    <s v="P5"/>
    <n v="5"/>
    <x v="1"/>
    <x v="4"/>
    <n v="700"/>
    <n v="900"/>
    <n v="200"/>
    <n v="0.01"/>
    <n v="191"/>
  </r>
  <r>
    <x v="200"/>
    <x v="1"/>
    <s v="P5"/>
    <n v="18"/>
    <x v="1"/>
    <x v="4"/>
    <n v="2520"/>
    <n v="3240"/>
    <n v="720"/>
    <n v="0"/>
    <n v="720"/>
  </r>
  <r>
    <x v="201"/>
    <x v="1"/>
    <s v="P1"/>
    <n v="20"/>
    <x v="1"/>
    <x v="3"/>
    <n v="2000"/>
    <n v="2500"/>
    <n v="500"/>
    <n v="0"/>
    <n v="500"/>
  </r>
  <r>
    <x v="202"/>
    <x v="3"/>
    <s v="P1"/>
    <n v="20"/>
    <x v="1"/>
    <x v="3"/>
    <n v="2000"/>
    <n v="2500"/>
    <n v="500"/>
    <n v="0.1"/>
    <n v="250"/>
  </r>
  <r>
    <x v="86"/>
    <x v="6"/>
    <s v="P1"/>
    <n v="16"/>
    <x v="0"/>
    <x v="3"/>
    <n v="1600"/>
    <n v="2000"/>
    <n v="400"/>
    <n v="0.05"/>
    <n v="300"/>
  </r>
  <r>
    <x v="203"/>
    <x v="8"/>
    <s v="P3"/>
    <n v="5"/>
    <x v="0"/>
    <x v="0"/>
    <n v="600"/>
    <n v="725"/>
    <n v="125"/>
    <n v="0.05"/>
    <n v="88.75"/>
  </r>
  <r>
    <x v="204"/>
    <x v="2"/>
    <s v="P2"/>
    <n v="17"/>
    <x v="0"/>
    <x v="5"/>
    <n v="1870"/>
    <n v="2295"/>
    <n v="425"/>
    <n v="0.01"/>
    <n v="402.05000000000018"/>
  </r>
  <r>
    <x v="205"/>
    <x v="5"/>
    <s v="P3"/>
    <n v="6"/>
    <x v="1"/>
    <x v="0"/>
    <n v="720"/>
    <n v="870"/>
    <n v="150"/>
    <n v="0.01"/>
    <n v="141.29999999999995"/>
  </r>
  <r>
    <x v="206"/>
    <x v="7"/>
    <s v="P1"/>
    <n v="5"/>
    <x v="1"/>
    <x v="3"/>
    <n v="500"/>
    <n v="625"/>
    <n v="125"/>
    <n v="0.01"/>
    <n v="118.75"/>
  </r>
  <r>
    <x v="207"/>
    <x v="1"/>
    <s v="P1"/>
    <n v="7"/>
    <x v="1"/>
    <x v="3"/>
    <n v="700"/>
    <n v="875"/>
    <n v="175"/>
    <n v="0"/>
    <n v="175"/>
  </r>
  <r>
    <x v="208"/>
    <x v="1"/>
    <s v="P2"/>
    <n v="14"/>
    <x v="1"/>
    <x v="5"/>
    <n v="1540"/>
    <n v="1890"/>
    <n v="350"/>
    <n v="0"/>
    <n v="350"/>
  </r>
  <r>
    <x v="209"/>
    <x v="6"/>
    <s v="P4"/>
    <n v="12"/>
    <x v="0"/>
    <x v="2"/>
    <n v="1560"/>
    <n v="1920"/>
    <n v="360"/>
    <n v="0.05"/>
    <n v="264"/>
  </r>
  <r>
    <x v="210"/>
    <x v="7"/>
    <s v="P1"/>
    <n v="17"/>
    <x v="1"/>
    <x v="3"/>
    <n v="1700"/>
    <n v="2125"/>
    <n v="425"/>
    <n v="0.01"/>
    <n v="403.75"/>
  </r>
  <r>
    <x v="211"/>
    <x v="5"/>
    <s v="P4"/>
    <n v="13"/>
    <x v="1"/>
    <x v="2"/>
    <n v="1690"/>
    <n v="2080"/>
    <n v="390"/>
    <n v="0.01"/>
    <n v="369.19999999999982"/>
  </r>
  <r>
    <x v="91"/>
    <x v="6"/>
    <s v="P1"/>
    <n v="15"/>
    <x v="0"/>
    <x v="3"/>
    <n v="1500"/>
    <n v="1875"/>
    <n v="375"/>
    <n v="0.05"/>
    <n v="281.25"/>
  </r>
  <r>
    <x v="212"/>
    <x v="4"/>
    <s v="P2"/>
    <n v="5"/>
    <x v="1"/>
    <x v="5"/>
    <n v="550"/>
    <n v="675"/>
    <n v="125"/>
    <n v="0"/>
    <n v="125"/>
  </r>
  <r>
    <x v="213"/>
    <x v="3"/>
    <s v="P3"/>
    <n v="15"/>
    <x v="1"/>
    <x v="0"/>
    <n v="1800"/>
    <n v="2175"/>
    <n v="375"/>
    <n v="0.1"/>
    <n v="157.5"/>
  </r>
  <r>
    <x v="214"/>
    <x v="4"/>
    <s v="P2"/>
    <n v="15"/>
    <x v="1"/>
    <x v="5"/>
    <n v="1650"/>
    <n v="2025"/>
    <n v="375"/>
    <n v="0"/>
    <n v="375"/>
  </r>
  <r>
    <x v="215"/>
    <x v="5"/>
    <s v="P6"/>
    <n v="5"/>
    <x v="1"/>
    <x v="1"/>
    <n v="750"/>
    <n v="1000"/>
    <n v="250"/>
    <n v="0.01"/>
    <n v="240"/>
  </r>
  <r>
    <x v="216"/>
    <x v="8"/>
    <s v="P3"/>
    <n v="8"/>
    <x v="0"/>
    <x v="0"/>
    <n v="960"/>
    <n v="1160"/>
    <n v="200"/>
    <n v="0.05"/>
    <n v="142"/>
  </r>
  <r>
    <x v="96"/>
    <x v="2"/>
    <s v="P5"/>
    <n v="14"/>
    <x v="0"/>
    <x v="4"/>
    <n v="1960"/>
    <n v="2520"/>
    <n v="560"/>
    <n v="0.01"/>
    <n v="534.80000000000018"/>
  </r>
  <r>
    <x v="217"/>
    <x v="7"/>
    <s v="P5"/>
    <n v="13"/>
    <x v="1"/>
    <x v="4"/>
    <n v="1820"/>
    <n v="2340"/>
    <n v="520"/>
    <n v="0.01"/>
    <n v="496.59999999999991"/>
  </r>
  <r>
    <x v="218"/>
    <x v="7"/>
    <s v="P5"/>
    <n v="13"/>
    <x v="1"/>
    <x v="4"/>
    <n v="1820"/>
    <n v="2340"/>
    <n v="520"/>
    <n v="0.01"/>
    <n v="496.59999999999991"/>
  </r>
  <r>
    <x v="219"/>
    <x v="2"/>
    <s v="P2"/>
    <n v="10"/>
    <x v="0"/>
    <x v="5"/>
    <n v="1100"/>
    <n v="1350"/>
    <n v="250"/>
    <n v="0.01"/>
    <n v="236.5"/>
  </r>
  <r>
    <x v="110"/>
    <x v="9"/>
    <s v="P4"/>
    <n v="19"/>
    <x v="1"/>
    <x v="2"/>
    <n v="2470"/>
    <n v="3040"/>
    <n v="570"/>
    <n v="0"/>
    <n v="570"/>
  </r>
  <r>
    <x v="220"/>
    <x v="7"/>
    <s v="P1"/>
    <n v="19"/>
    <x v="1"/>
    <x v="3"/>
    <n v="1900"/>
    <n v="2375"/>
    <n v="475"/>
    <n v="0.01"/>
    <n v="451.25"/>
  </r>
  <r>
    <x v="221"/>
    <x v="9"/>
    <s v="P1"/>
    <n v="11"/>
    <x v="1"/>
    <x v="3"/>
    <n v="1100"/>
    <n v="1375"/>
    <n v="275"/>
    <n v="0"/>
    <n v="275"/>
  </r>
  <r>
    <x v="222"/>
    <x v="4"/>
    <s v="P2"/>
    <n v="10"/>
    <x v="1"/>
    <x v="5"/>
    <n v="1100"/>
    <n v="1350"/>
    <n v="250"/>
    <n v="0"/>
    <n v="250"/>
  </r>
  <r>
    <x v="190"/>
    <x v="1"/>
    <s v="P4"/>
    <n v="13"/>
    <x v="1"/>
    <x v="2"/>
    <n v="1690"/>
    <n v="2080"/>
    <n v="390"/>
    <n v="0"/>
    <n v="390"/>
  </r>
  <r>
    <x v="223"/>
    <x v="5"/>
    <s v="P6"/>
    <n v="6"/>
    <x v="1"/>
    <x v="1"/>
    <n v="900"/>
    <n v="1200"/>
    <n v="300"/>
    <n v="0.01"/>
    <n v="288"/>
  </r>
  <r>
    <x v="224"/>
    <x v="6"/>
    <s v="P3"/>
    <n v="18"/>
    <x v="0"/>
    <x v="0"/>
    <n v="2160"/>
    <n v="2610"/>
    <n v="450"/>
    <n v="0.05"/>
    <n v="319.5"/>
  </r>
  <r>
    <x v="225"/>
    <x v="8"/>
    <s v="P6"/>
    <n v="18"/>
    <x v="0"/>
    <x v="1"/>
    <n v="2700"/>
    <n v="3600"/>
    <n v="900"/>
    <n v="0.05"/>
    <n v="720"/>
  </r>
  <r>
    <x v="143"/>
    <x v="2"/>
    <s v="P2"/>
    <n v="6"/>
    <x v="0"/>
    <x v="5"/>
    <n v="660"/>
    <n v="810"/>
    <n v="150"/>
    <n v="0.01"/>
    <n v="141.89999999999998"/>
  </r>
  <r>
    <x v="226"/>
    <x v="7"/>
    <s v="P6"/>
    <n v="9"/>
    <x v="1"/>
    <x v="1"/>
    <n v="1350"/>
    <n v="1800"/>
    <n v="450"/>
    <n v="0.01"/>
    <n v="432"/>
  </r>
  <r>
    <x v="227"/>
    <x v="4"/>
    <s v="P3"/>
    <n v="17"/>
    <x v="1"/>
    <x v="0"/>
    <n v="2040"/>
    <n v="2465"/>
    <n v="425"/>
    <n v="0"/>
    <n v="425"/>
  </r>
  <r>
    <x v="228"/>
    <x v="5"/>
    <s v="P2"/>
    <n v="12"/>
    <x v="1"/>
    <x v="5"/>
    <n v="1320"/>
    <n v="1620"/>
    <n v="300"/>
    <n v="0.01"/>
    <n v="283.79999999999995"/>
  </r>
  <r>
    <x v="229"/>
    <x v="7"/>
    <s v="P1"/>
    <n v="7"/>
    <x v="1"/>
    <x v="3"/>
    <n v="700"/>
    <n v="875"/>
    <n v="175"/>
    <n v="0.01"/>
    <n v="166.25"/>
  </r>
  <r>
    <x v="230"/>
    <x v="7"/>
    <s v="P6"/>
    <n v="7"/>
    <x v="1"/>
    <x v="1"/>
    <n v="1050"/>
    <n v="1400"/>
    <n v="350"/>
    <n v="0.01"/>
    <n v="336"/>
  </r>
  <r>
    <x v="231"/>
    <x v="6"/>
    <s v="P2"/>
    <n v="10"/>
    <x v="0"/>
    <x v="5"/>
    <n v="1100"/>
    <n v="1350"/>
    <n v="250"/>
    <n v="0.05"/>
    <n v="182.5"/>
  </r>
  <r>
    <x v="232"/>
    <x v="9"/>
    <s v="P1"/>
    <n v="20"/>
    <x v="1"/>
    <x v="3"/>
    <n v="2000"/>
    <n v="2500"/>
    <n v="500"/>
    <n v="0"/>
    <n v="500"/>
  </r>
  <r>
    <x v="233"/>
    <x v="8"/>
    <s v="P6"/>
    <n v="16"/>
    <x v="0"/>
    <x v="1"/>
    <n v="2400"/>
    <n v="3200"/>
    <n v="800"/>
    <n v="0.05"/>
    <n v="640"/>
  </r>
  <r>
    <x v="234"/>
    <x v="6"/>
    <s v="P2"/>
    <n v="19"/>
    <x v="0"/>
    <x v="5"/>
    <n v="2090"/>
    <n v="2565"/>
    <n v="475"/>
    <n v="0.05"/>
    <n v="346.75"/>
  </r>
  <r>
    <x v="235"/>
    <x v="5"/>
    <s v="P3"/>
    <n v="16"/>
    <x v="1"/>
    <x v="0"/>
    <n v="1920"/>
    <n v="2320"/>
    <n v="400"/>
    <n v="0.01"/>
    <n v="376.80000000000018"/>
  </r>
  <r>
    <x v="184"/>
    <x v="0"/>
    <s v="P2"/>
    <n v="11"/>
    <x v="0"/>
    <x v="5"/>
    <n v="1210"/>
    <n v="1485"/>
    <n v="275"/>
    <n v="0.05"/>
    <n v="200.75"/>
  </r>
  <r>
    <x v="236"/>
    <x v="4"/>
    <s v="P6"/>
    <n v="6"/>
    <x v="1"/>
    <x v="1"/>
    <n v="900"/>
    <n v="1200"/>
    <n v="300"/>
    <n v="0"/>
    <n v="300"/>
  </r>
  <r>
    <x v="145"/>
    <x v="2"/>
    <s v="P6"/>
    <n v="14"/>
    <x v="0"/>
    <x v="1"/>
    <n v="2100"/>
    <n v="2800"/>
    <n v="700"/>
    <n v="0.01"/>
    <n v="672"/>
  </r>
  <r>
    <x v="78"/>
    <x v="2"/>
    <s v="P5"/>
    <n v="19"/>
    <x v="0"/>
    <x v="4"/>
    <n v="2660"/>
    <n v="3420"/>
    <n v="760"/>
    <n v="0.01"/>
    <n v="725.80000000000018"/>
  </r>
  <r>
    <x v="237"/>
    <x v="0"/>
    <s v="P4"/>
    <n v="13"/>
    <x v="0"/>
    <x v="2"/>
    <n v="1690"/>
    <n v="2080"/>
    <n v="390"/>
    <n v="0.05"/>
    <n v="286"/>
  </r>
  <r>
    <x v="15"/>
    <x v="9"/>
    <s v="P2"/>
    <n v="13"/>
    <x v="1"/>
    <x v="5"/>
    <n v="1430"/>
    <n v="1755"/>
    <n v="325"/>
    <n v="0"/>
    <n v="325"/>
  </r>
  <r>
    <x v="238"/>
    <x v="5"/>
    <s v="P5"/>
    <n v="18"/>
    <x v="1"/>
    <x v="4"/>
    <n v="2520"/>
    <n v="3240"/>
    <n v="720"/>
    <n v="0.01"/>
    <n v="687.59999999999991"/>
  </r>
  <r>
    <x v="239"/>
    <x v="5"/>
    <s v="P5"/>
    <n v="15"/>
    <x v="1"/>
    <x v="4"/>
    <n v="2100"/>
    <n v="2700"/>
    <n v="600"/>
    <n v="0.01"/>
    <n v="573"/>
  </r>
  <r>
    <x v="240"/>
    <x v="0"/>
    <s v="P6"/>
    <n v="12"/>
    <x v="0"/>
    <x v="1"/>
    <n v="1800"/>
    <n v="2400"/>
    <n v="600"/>
    <n v="0.05"/>
    <n v="480"/>
  </r>
  <r>
    <x v="55"/>
    <x v="2"/>
    <s v="P3"/>
    <n v="18"/>
    <x v="0"/>
    <x v="0"/>
    <n v="2160"/>
    <n v="2610"/>
    <n v="450"/>
    <n v="0.01"/>
    <n v="423.90000000000009"/>
  </r>
  <r>
    <x v="241"/>
    <x v="3"/>
    <s v="P2"/>
    <n v="16"/>
    <x v="1"/>
    <x v="5"/>
    <n v="1760"/>
    <n v="2160"/>
    <n v="400"/>
    <n v="0.1"/>
    <n v="184"/>
  </r>
  <r>
    <x v="242"/>
    <x v="3"/>
    <s v="P3"/>
    <n v="17"/>
    <x v="1"/>
    <x v="0"/>
    <n v="2040"/>
    <n v="2465"/>
    <n v="425"/>
    <n v="0.1"/>
    <n v="178.5"/>
  </r>
  <r>
    <x v="243"/>
    <x v="4"/>
    <s v="P5"/>
    <n v="20"/>
    <x v="1"/>
    <x v="4"/>
    <n v="2800"/>
    <n v="3600"/>
    <n v="800"/>
    <n v="0"/>
    <n v="800"/>
  </r>
  <r>
    <x v="244"/>
    <x v="6"/>
    <s v="P1"/>
    <n v="11"/>
    <x v="0"/>
    <x v="3"/>
    <n v="1100"/>
    <n v="1375"/>
    <n v="275"/>
    <n v="0.05"/>
    <n v="206.25"/>
  </r>
  <r>
    <x v="245"/>
    <x v="4"/>
    <s v="P2"/>
    <n v="20"/>
    <x v="1"/>
    <x v="5"/>
    <n v="2200"/>
    <n v="2700"/>
    <n v="500"/>
    <n v="0"/>
    <n v="500"/>
  </r>
  <r>
    <x v="246"/>
    <x v="8"/>
    <s v="P4"/>
    <n v="15"/>
    <x v="0"/>
    <x v="2"/>
    <n v="1950"/>
    <n v="2400"/>
    <n v="450"/>
    <n v="0.05"/>
    <n v="330"/>
  </r>
  <r>
    <x v="58"/>
    <x v="7"/>
    <s v="P6"/>
    <n v="13"/>
    <x v="1"/>
    <x v="1"/>
    <n v="1950"/>
    <n v="2600"/>
    <n v="650"/>
    <n v="0.01"/>
    <n v="624"/>
  </r>
  <r>
    <x v="247"/>
    <x v="3"/>
    <s v="P1"/>
    <n v="9"/>
    <x v="1"/>
    <x v="3"/>
    <n v="900"/>
    <n v="1125"/>
    <n v="225"/>
    <n v="0.1"/>
    <n v="112.5"/>
  </r>
  <r>
    <x v="248"/>
    <x v="8"/>
    <s v="P5"/>
    <n v="8"/>
    <x v="0"/>
    <x v="4"/>
    <n v="1120"/>
    <n v="1440"/>
    <n v="320"/>
    <n v="0.05"/>
    <n v="248"/>
  </r>
  <r>
    <x v="249"/>
    <x v="0"/>
    <s v="P2"/>
    <n v="5"/>
    <x v="0"/>
    <x v="5"/>
    <n v="550"/>
    <n v="675"/>
    <n v="125"/>
    <n v="0.05"/>
    <n v="91.25"/>
  </r>
  <r>
    <x v="250"/>
    <x v="3"/>
    <s v="P5"/>
    <n v="17"/>
    <x v="1"/>
    <x v="4"/>
    <n v="2380"/>
    <n v="3060"/>
    <n v="680"/>
    <n v="0.1"/>
    <n v="374"/>
  </r>
  <r>
    <x v="188"/>
    <x v="4"/>
    <s v="P3"/>
    <n v="7"/>
    <x v="1"/>
    <x v="0"/>
    <n v="840"/>
    <n v="1015"/>
    <n v="175"/>
    <n v="0"/>
    <n v="175"/>
  </r>
  <r>
    <x v="251"/>
    <x v="2"/>
    <s v="P1"/>
    <n v="12"/>
    <x v="0"/>
    <x v="3"/>
    <n v="1200"/>
    <n v="1500"/>
    <n v="300"/>
    <n v="0.01"/>
    <n v="285"/>
  </r>
  <r>
    <x v="252"/>
    <x v="6"/>
    <s v="P2"/>
    <n v="15"/>
    <x v="0"/>
    <x v="5"/>
    <n v="1650"/>
    <n v="2025"/>
    <n v="375"/>
    <n v="0.05"/>
    <n v="273.75"/>
  </r>
  <r>
    <x v="253"/>
    <x v="9"/>
    <s v="P1"/>
    <n v="14"/>
    <x v="1"/>
    <x v="3"/>
    <n v="1400"/>
    <n v="1750"/>
    <n v="350"/>
    <n v="0"/>
    <n v="350"/>
  </r>
  <r>
    <x v="29"/>
    <x v="7"/>
    <s v="P1"/>
    <n v="8"/>
    <x v="1"/>
    <x v="3"/>
    <n v="800"/>
    <n v="1000"/>
    <n v="200"/>
    <n v="0.01"/>
    <n v="190"/>
  </r>
  <r>
    <x v="254"/>
    <x v="4"/>
    <s v="P2"/>
    <n v="5"/>
    <x v="1"/>
    <x v="5"/>
    <n v="550"/>
    <n v="675"/>
    <n v="125"/>
    <n v="0"/>
    <n v="125"/>
  </r>
  <r>
    <x v="17"/>
    <x v="9"/>
    <s v="P2"/>
    <n v="13"/>
    <x v="1"/>
    <x v="5"/>
    <n v="1430"/>
    <n v="1755"/>
    <n v="325"/>
    <n v="0"/>
    <n v="325"/>
  </r>
  <r>
    <x v="255"/>
    <x v="9"/>
    <s v="P4"/>
    <n v="5"/>
    <x v="1"/>
    <x v="2"/>
    <n v="650"/>
    <n v="800"/>
    <n v="150"/>
    <n v="0"/>
    <n v="150"/>
  </r>
  <r>
    <x v="156"/>
    <x v="6"/>
    <s v="P4"/>
    <n v="11"/>
    <x v="0"/>
    <x v="2"/>
    <n v="1430"/>
    <n v="1760"/>
    <n v="330"/>
    <n v="0.05"/>
    <n v="242"/>
  </r>
  <r>
    <x v="256"/>
    <x v="8"/>
    <s v="P3"/>
    <n v="13"/>
    <x v="0"/>
    <x v="0"/>
    <n v="1560"/>
    <n v="1885"/>
    <n v="325"/>
    <n v="0.05"/>
    <n v="230.75"/>
  </r>
  <r>
    <x v="257"/>
    <x v="4"/>
    <s v="P5"/>
    <n v="18"/>
    <x v="1"/>
    <x v="4"/>
    <n v="2520"/>
    <n v="3240"/>
    <n v="720"/>
    <n v="0"/>
    <n v="720"/>
  </r>
  <r>
    <x v="258"/>
    <x v="5"/>
    <s v="P1"/>
    <n v="9"/>
    <x v="1"/>
    <x v="3"/>
    <n v="900"/>
    <n v="1125"/>
    <n v="225"/>
    <n v="0.01"/>
    <n v="213.75"/>
  </r>
  <r>
    <x v="259"/>
    <x v="9"/>
    <s v="P4"/>
    <n v="5"/>
    <x v="1"/>
    <x v="2"/>
    <n v="650"/>
    <n v="800"/>
    <n v="150"/>
    <n v="0"/>
    <n v="150"/>
  </r>
  <r>
    <x v="260"/>
    <x v="1"/>
    <s v="P3"/>
    <n v="14"/>
    <x v="1"/>
    <x v="0"/>
    <n v="1680"/>
    <n v="2030"/>
    <n v="350"/>
    <n v="0"/>
    <n v="350"/>
  </r>
  <r>
    <x v="23"/>
    <x v="4"/>
    <s v="P6"/>
    <n v="15"/>
    <x v="1"/>
    <x v="1"/>
    <n v="2250"/>
    <n v="3000"/>
    <n v="750"/>
    <n v="0"/>
    <n v="750"/>
  </r>
  <r>
    <x v="261"/>
    <x v="1"/>
    <s v="P1"/>
    <n v="19"/>
    <x v="1"/>
    <x v="3"/>
    <n v="1900"/>
    <n v="2375"/>
    <n v="475"/>
    <n v="0"/>
    <n v="475"/>
  </r>
  <r>
    <x v="262"/>
    <x v="4"/>
    <s v="P5"/>
    <n v="10"/>
    <x v="1"/>
    <x v="4"/>
    <n v="1400"/>
    <n v="1800"/>
    <n v="400"/>
    <n v="0"/>
    <n v="400"/>
  </r>
  <r>
    <x v="263"/>
    <x v="8"/>
    <s v="P6"/>
    <n v="16"/>
    <x v="0"/>
    <x v="1"/>
    <n v="2400"/>
    <n v="3200"/>
    <n v="800"/>
    <n v="0.05"/>
    <n v="640"/>
  </r>
  <r>
    <x v="107"/>
    <x v="2"/>
    <s v="P6"/>
    <n v="11"/>
    <x v="0"/>
    <x v="1"/>
    <n v="1650"/>
    <n v="2200"/>
    <n v="550"/>
    <n v="0.01"/>
    <n v="528"/>
  </r>
  <r>
    <x v="264"/>
    <x v="8"/>
    <s v="P3"/>
    <n v="20"/>
    <x v="0"/>
    <x v="0"/>
    <n v="2400"/>
    <n v="2900"/>
    <n v="500"/>
    <n v="0.05"/>
    <n v="355"/>
  </r>
  <r>
    <x v="265"/>
    <x v="9"/>
    <s v="P4"/>
    <n v="16"/>
    <x v="1"/>
    <x v="2"/>
    <n v="2080"/>
    <n v="2560"/>
    <n v="480"/>
    <n v="0"/>
    <n v="480"/>
  </r>
  <r>
    <x v="266"/>
    <x v="5"/>
    <s v="P3"/>
    <n v="18"/>
    <x v="1"/>
    <x v="0"/>
    <n v="2160"/>
    <n v="2610"/>
    <n v="450"/>
    <n v="0.01"/>
    <n v="423.90000000000009"/>
  </r>
  <r>
    <x v="149"/>
    <x v="4"/>
    <s v="P4"/>
    <n v="14"/>
    <x v="1"/>
    <x v="2"/>
    <n v="1820"/>
    <n v="2240"/>
    <n v="420"/>
    <n v="0"/>
    <n v="420"/>
  </r>
  <r>
    <x v="267"/>
    <x v="4"/>
    <s v="P1"/>
    <n v="8"/>
    <x v="1"/>
    <x v="3"/>
    <n v="800"/>
    <n v="1000"/>
    <n v="200"/>
    <n v="0"/>
    <n v="200"/>
  </r>
  <r>
    <x v="27"/>
    <x v="9"/>
    <s v="P4"/>
    <n v="8"/>
    <x v="1"/>
    <x v="2"/>
    <n v="1040"/>
    <n v="1280"/>
    <n v="240"/>
    <n v="0"/>
    <n v="240"/>
  </r>
  <r>
    <x v="24"/>
    <x v="9"/>
    <s v="P1"/>
    <n v="5"/>
    <x v="1"/>
    <x v="3"/>
    <n v="500"/>
    <n v="625"/>
    <n v="125"/>
    <n v="0"/>
    <n v="125"/>
  </r>
  <r>
    <x v="268"/>
    <x v="2"/>
    <s v="P5"/>
    <n v="18"/>
    <x v="0"/>
    <x v="4"/>
    <n v="2520"/>
    <n v="3240"/>
    <n v="720"/>
    <n v="0.01"/>
    <n v="687.59999999999991"/>
  </r>
  <r>
    <x v="103"/>
    <x v="7"/>
    <s v="P4"/>
    <n v="14"/>
    <x v="1"/>
    <x v="2"/>
    <n v="1820"/>
    <n v="2240"/>
    <n v="420"/>
    <n v="0.01"/>
    <n v="397.59999999999991"/>
  </r>
  <r>
    <x v="269"/>
    <x v="2"/>
    <s v="P2"/>
    <n v="12"/>
    <x v="0"/>
    <x v="5"/>
    <n v="1320"/>
    <n v="1620"/>
    <n v="300"/>
    <n v="0.01"/>
    <n v="283.79999999999995"/>
  </r>
  <r>
    <x v="270"/>
    <x v="7"/>
    <s v="P2"/>
    <n v="11"/>
    <x v="1"/>
    <x v="5"/>
    <n v="1210"/>
    <n v="1485"/>
    <n v="275"/>
    <n v="0.01"/>
    <n v="260.15000000000009"/>
  </r>
  <r>
    <x v="159"/>
    <x v="9"/>
    <s v="P1"/>
    <n v="7"/>
    <x v="1"/>
    <x v="3"/>
    <n v="700"/>
    <n v="875"/>
    <n v="175"/>
    <n v="0"/>
    <n v="175"/>
  </r>
  <r>
    <x v="250"/>
    <x v="7"/>
    <s v="P1"/>
    <n v="16"/>
    <x v="1"/>
    <x v="3"/>
    <n v="1600"/>
    <n v="2000"/>
    <n v="400"/>
    <n v="0.01"/>
    <n v="380"/>
  </r>
  <r>
    <x v="271"/>
    <x v="6"/>
    <s v="P3"/>
    <n v="19"/>
    <x v="0"/>
    <x v="0"/>
    <n v="2280"/>
    <n v="2755"/>
    <n v="475"/>
    <n v="0.05"/>
    <n v="337.25"/>
  </r>
  <r>
    <x v="272"/>
    <x v="6"/>
    <s v="P5"/>
    <n v="17"/>
    <x v="0"/>
    <x v="4"/>
    <n v="2380"/>
    <n v="3060"/>
    <n v="680"/>
    <n v="0.05"/>
    <n v="527"/>
  </r>
  <r>
    <x v="273"/>
    <x v="2"/>
    <s v="P4"/>
    <n v="10"/>
    <x v="0"/>
    <x v="2"/>
    <n v="1300"/>
    <n v="1600"/>
    <n v="300"/>
    <n v="0.01"/>
    <n v="284"/>
  </r>
  <r>
    <x v="274"/>
    <x v="5"/>
    <s v="P6"/>
    <n v="10"/>
    <x v="1"/>
    <x v="1"/>
    <n v="1500"/>
    <n v="2000"/>
    <n v="500"/>
    <n v="0.01"/>
    <n v="480"/>
  </r>
  <r>
    <x v="275"/>
    <x v="8"/>
    <s v="P3"/>
    <n v="7"/>
    <x v="0"/>
    <x v="0"/>
    <n v="840"/>
    <n v="1015"/>
    <n v="175"/>
    <n v="0.05"/>
    <n v="124.25"/>
  </r>
  <r>
    <x v="276"/>
    <x v="7"/>
    <s v="P5"/>
    <n v="9"/>
    <x v="1"/>
    <x v="4"/>
    <n v="1260"/>
    <n v="1620"/>
    <n v="360"/>
    <n v="0.01"/>
    <n v="343.79999999999995"/>
  </r>
  <r>
    <x v="277"/>
    <x v="8"/>
    <s v="P6"/>
    <n v="15"/>
    <x v="0"/>
    <x v="1"/>
    <n v="2250"/>
    <n v="3000"/>
    <n v="750"/>
    <n v="0.05"/>
    <n v="600"/>
  </r>
  <r>
    <x v="278"/>
    <x v="5"/>
    <s v="P1"/>
    <n v="6"/>
    <x v="1"/>
    <x v="3"/>
    <n v="600"/>
    <n v="750"/>
    <n v="150"/>
    <n v="0.01"/>
    <n v="142.5"/>
  </r>
  <r>
    <x v="68"/>
    <x v="2"/>
    <s v="P1"/>
    <n v="11"/>
    <x v="0"/>
    <x v="3"/>
    <n v="1100"/>
    <n v="1375"/>
    <n v="275"/>
    <n v="0.01"/>
    <n v="261.25"/>
  </r>
  <r>
    <x v="279"/>
    <x v="0"/>
    <s v="P3"/>
    <n v="18"/>
    <x v="0"/>
    <x v="0"/>
    <n v="2160"/>
    <n v="2610"/>
    <n v="450"/>
    <n v="0.05"/>
    <n v="319.5"/>
  </r>
  <r>
    <x v="280"/>
    <x v="2"/>
    <s v="P2"/>
    <n v="9"/>
    <x v="0"/>
    <x v="5"/>
    <n v="990"/>
    <n v="1215"/>
    <n v="225"/>
    <n v="0.01"/>
    <n v="212.84999999999991"/>
  </r>
  <r>
    <x v="281"/>
    <x v="9"/>
    <s v="P2"/>
    <n v="6"/>
    <x v="1"/>
    <x v="5"/>
    <n v="660"/>
    <n v="810"/>
    <n v="150"/>
    <n v="0"/>
    <n v="150"/>
  </r>
  <r>
    <x v="273"/>
    <x v="0"/>
    <s v="P2"/>
    <n v="5"/>
    <x v="0"/>
    <x v="5"/>
    <n v="550"/>
    <n v="675"/>
    <n v="125"/>
    <n v="0.05"/>
    <n v="91.25"/>
  </r>
  <r>
    <x v="282"/>
    <x v="1"/>
    <s v="P1"/>
    <n v="11"/>
    <x v="1"/>
    <x v="3"/>
    <n v="1100"/>
    <n v="1375"/>
    <n v="275"/>
    <n v="0"/>
    <n v="275"/>
  </r>
  <r>
    <x v="283"/>
    <x v="3"/>
    <s v="P5"/>
    <n v="16"/>
    <x v="1"/>
    <x v="4"/>
    <n v="2240"/>
    <n v="2880"/>
    <n v="640"/>
    <n v="0.1"/>
    <n v="352"/>
  </r>
  <r>
    <x v="284"/>
    <x v="3"/>
    <s v="P6"/>
    <n v="8"/>
    <x v="1"/>
    <x v="1"/>
    <n v="1200"/>
    <n v="1600"/>
    <n v="400"/>
    <n v="0.1"/>
    <n v="240"/>
  </r>
  <r>
    <x v="145"/>
    <x v="1"/>
    <s v="P2"/>
    <n v="5"/>
    <x v="1"/>
    <x v="5"/>
    <n v="550"/>
    <n v="675"/>
    <n v="125"/>
    <n v="0"/>
    <n v="125"/>
  </r>
  <r>
    <x v="285"/>
    <x v="2"/>
    <s v="P4"/>
    <n v="17"/>
    <x v="0"/>
    <x v="2"/>
    <n v="2210"/>
    <n v="2720"/>
    <n v="510"/>
    <n v="0.01"/>
    <n v="482.80000000000018"/>
  </r>
  <r>
    <x v="286"/>
    <x v="2"/>
    <s v="P4"/>
    <n v="16"/>
    <x v="0"/>
    <x v="2"/>
    <n v="2080"/>
    <n v="2560"/>
    <n v="480"/>
    <n v="0.01"/>
    <n v="454.40000000000009"/>
  </r>
  <r>
    <x v="287"/>
    <x v="9"/>
    <s v="P2"/>
    <n v="14"/>
    <x v="1"/>
    <x v="5"/>
    <n v="1540"/>
    <n v="1890"/>
    <n v="350"/>
    <n v="0"/>
    <n v="350"/>
  </r>
  <r>
    <x v="288"/>
    <x v="9"/>
    <s v="P3"/>
    <n v="18"/>
    <x v="1"/>
    <x v="0"/>
    <n v="2160"/>
    <n v="2610"/>
    <n v="450"/>
    <n v="0"/>
    <n v="450"/>
  </r>
  <r>
    <x v="152"/>
    <x v="5"/>
    <s v="P5"/>
    <n v="7"/>
    <x v="1"/>
    <x v="4"/>
    <n v="980"/>
    <n v="1260"/>
    <n v="280"/>
    <n v="0.01"/>
    <n v="267.40000000000009"/>
  </r>
  <r>
    <x v="289"/>
    <x v="9"/>
    <s v="P2"/>
    <n v="8"/>
    <x v="1"/>
    <x v="5"/>
    <n v="880"/>
    <n v="1080"/>
    <n v="200"/>
    <n v="0"/>
    <n v="200"/>
  </r>
  <r>
    <x v="103"/>
    <x v="7"/>
    <s v="P5"/>
    <n v="12"/>
    <x v="1"/>
    <x v="4"/>
    <n v="1680"/>
    <n v="2160"/>
    <n v="480"/>
    <n v="0.01"/>
    <n v="458.40000000000009"/>
  </r>
  <r>
    <x v="290"/>
    <x v="3"/>
    <s v="P3"/>
    <n v="14"/>
    <x v="1"/>
    <x v="0"/>
    <n v="1680"/>
    <n v="2030"/>
    <n v="350"/>
    <n v="0.1"/>
    <n v="147"/>
  </r>
  <r>
    <x v="291"/>
    <x v="7"/>
    <s v="P3"/>
    <n v="18"/>
    <x v="1"/>
    <x v="0"/>
    <n v="2160"/>
    <n v="2610"/>
    <n v="450"/>
    <n v="0.01"/>
    <n v="423.90000000000009"/>
  </r>
  <r>
    <x v="292"/>
    <x v="7"/>
    <s v="P5"/>
    <n v="19"/>
    <x v="1"/>
    <x v="4"/>
    <n v="2660"/>
    <n v="3420"/>
    <n v="760"/>
    <n v="0.01"/>
    <n v="725.80000000000018"/>
  </r>
  <r>
    <x v="293"/>
    <x v="8"/>
    <s v="P1"/>
    <n v="9"/>
    <x v="0"/>
    <x v="3"/>
    <n v="900"/>
    <n v="1125"/>
    <n v="225"/>
    <n v="0.05"/>
    <n v="168.75"/>
  </r>
  <r>
    <x v="294"/>
    <x v="7"/>
    <s v="P6"/>
    <n v="8"/>
    <x v="1"/>
    <x v="1"/>
    <n v="1200"/>
    <n v="1600"/>
    <n v="400"/>
    <n v="0.01"/>
    <n v="384"/>
  </r>
  <r>
    <x v="295"/>
    <x v="2"/>
    <s v="P6"/>
    <n v="14"/>
    <x v="0"/>
    <x v="1"/>
    <n v="2100"/>
    <n v="2800"/>
    <n v="700"/>
    <n v="0.01"/>
    <n v="672"/>
  </r>
  <r>
    <x v="296"/>
    <x v="9"/>
    <s v="P1"/>
    <n v="6"/>
    <x v="1"/>
    <x v="3"/>
    <n v="600"/>
    <n v="750"/>
    <n v="150"/>
    <n v="0"/>
    <n v="150"/>
  </r>
  <r>
    <x v="276"/>
    <x v="5"/>
    <s v="P2"/>
    <n v="19"/>
    <x v="1"/>
    <x v="5"/>
    <n v="2090"/>
    <n v="2565"/>
    <n v="475"/>
    <n v="0.01"/>
    <n v="449.34999999999991"/>
  </r>
  <r>
    <x v="297"/>
    <x v="5"/>
    <s v="P6"/>
    <n v="15"/>
    <x v="1"/>
    <x v="1"/>
    <n v="2250"/>
    <n v="3000"/>
    <n v="750"/>
    <n v="0.01"/>
    <n v="720"/>
  </r>
  <r>
    <x v="243"/>
    <x v="5"/>
    <s v="P2"/>
    <n v="13"/>
    <x v="1"/>
    <x v="5"/>
    <n v="1430"/>
    <n v="1755"/>
    <n v="325"/>
    <n v="0.01"/>
    <n v="307.45000000000005"/>
  </r>
  <r>
    <x v="99"/>
    <x v="8"/>
    <s v="P1"/>
    <n v="11"/>
    <x v="0"/>
    <x v="3"/>
    <n v="1100"/>
    <n v="1375"/>
    <n v="275"/>
    <n v="0.05"/>
    <n v="206.25"/>
  </r>
  <r>
    <x v="298"/>
    <x v="6"/>
    <s v="P6"/>
    <n v="14"/>
    <x v="0"/>
    <x v="1"/>
    <n v="2100"/>
    <n v="2800"/>
    <n v="700"/>
    <n v="0.05"/>
    <n v="560"/>
  </r>
  <r>
    <x v="299"/>
    <x v="6"/>
    <s v="P6"/>
    <n v="11"/>
    <x v="0"/>
    <x v="1"/>
    <n v="1650"/>
    <n v="2200"/>
    <n v="550"/>
    <n v="0.05"/>
    <n v="440"/>
  </r>
  <r>
    <x v="300"/>
    <x v="7"/>
    <s v="P2"/>
    <n v="9"/>
    <x v="1"/>
    <x v="5"/>
    <n v="990"/>
    <n v="1215"/>
    <n v="225"/>
    <n v="0.01"/>
    <n v="212.84999999999991"/>
  </r>
  <r>
    <x v="301"/>
    <x v="6"/>
    <s v="P6"/>
    <n v="19"/>
    <x v="0"/>
    <x v="1"/>
    <n v="2850"/>
    <n v="3800"/>
    <n v="950"/>
    <n v="0.05"/>
    <n v="760"/>
  </r>
  <r>
    <x v="302"/>
    <x v="3"/>
    <s v="P2"/>
    <n v="17"/>
    <x v="1"/>
    <x v="5"/>
    <n v="1870"/>
    <n v="2295"/>
    <n v="425"/>
    <n v="0.1"/>
    <n v="195.5"/>
  </r>
  <r>
    <x v="303"/>
    <x v="4"/>
    <s v="P4"/>
    <n v="6"/>
    <x v="1"/>
    <x v="2"/>
    <n v="780"/>
    <n v="960"/>
    <n v="180"/>
    <n v="0"/>
    <n v="180"/>
  </r>
  <r>
    <x v="304"/>
    <x v="1"/>
    <s v="P1"/>
    <n v="10"/>
    <x v="1"/>
    <x v="3"/>
    <n v="1000"/>
    <n v="1250"/>
    <n v="250"/>
    <n v="0"/>
    <n v="250"/>
  </r>
  <r>
    <x v="305"/>
    <x v="8"/>
    <s v="P3"/>
    <n v="8"/>
    <x v="0"/>
    <x v="0"/>
    <n v="960"/>
    <n v="1160"/>
    <n v="200"/>
    <n v="0.05"/>
    <n v="142"/>
  </r>
  <r>
    <x v="306"/>
    <x v="6"/>
    <s v="P1"/>
    <n v="9"/>
    <x v="0"/>
    <x v="3"/>
    <n v="900"/>
    <n v="1125"/>
    <n v="225"/>
    <n v="0.05"/>
    <n v="168.75"/>
  </r>
  <r>
    <x v="307"/>
    <x v="6"/>
    <s v="P5"/>
    <n v="20"/>
    <x v="0"/>
    <x v="4"/>
    <n v="2800"/>
    <n v="3600"/>
    <n v="800"/>
    <n v="0.05"/>
    <n v="620"/>
  </r>
  <r>
    <x v="308"/>
    <x v="8"/>
    <s v="P5"/>
    <n v="13"/>
    <x v="0"/>
    <x v="4"/>
    <n v="1820"/>
    <n v="2340"/>
    <n v="520"/>
    <n v="0.05"/>
    <n v="403"/>
  </r>
  <r>
    <x v="309"/>
    <x v="9"/>
    <s v="P3"/>
    <n v="5"/>
    <x v="1"/>
    <x v="0"/>
    <n v="600"/>
    <n v="725"/>
    <n v="125"/>
    <n v="0"/>
    <n v="125"/>
  </r>
  <r>
    <x v="310"/>
    <x v="9"/>
    <s v="P5"/>
    <n v="5"/>
    <x v="1"/>
    <x v="4"/>
    <n v="700"/>
    <n v="900"/>
    <n v="200"/>
    <n v="0"/>
    <n v="200"/>
  </r>
  <r>
    <x v="311"/>
    <x v="3"/>
    <s v="P4"/>
    <n v="16"/>
    <x v="1"/>
    <x v="2"/>
    <n v="2080"/>
    <n v="2560"/>
    <n v="480"/>
    <n v="0.1"/>
    <n v="224"/>
  </r>
  <r>
    <x v="121"/>
    <x v="8"/>
    <s v="P4"/>
    <n v="5"/>
    <x v="0"/>
    <x v="2"/>
    <n v="650"/>
    <n v="800"/>
    <n v="150"/>
    <n v="0.05"/>
    <n v="110"/>
  </r>
  <r>
    <x v="312"/>
    <x v="4"/>
    <s v="P5"/>
    <n v="20"/>
    <x v="1"/>
    <x v="4"/>
    <n v="2800"/>
    <n v="3600"/>
    <n v="800"/>
    <n v="0"/>
    <n v="800"/>
  </r>
  <r>
    <x v="61"/>
    <x v="2"/>
    <s v="P4"/>
    <n v="20"/>
    <x v="0"/>
    <x v="2"/>
    <n v="2600"/>
    <n v="3200"/>
    <n v="600"/>
    <n v="0.01"/>
    <n v="568"/>
  </r>
  <r>
    <x v="21"/>
    <x v="7"/>
    <s v="P1"/>
    <n v="6"/>
    <x v="1"/>
    <x v="3"/>
    <n v="600"/>
    <n v="750"/>
    <n v="150"/>
    <n v="0.01"/>
    <n v="142.5"/>
  </r>
  <r>
    <x v="114"/>
    <x v="3"/>
    <s v="P6"/>
    <n v="16"/>
    <x v="1"/>
    <x v="1"/>
    <n v="2400"/>
    <n v="3200"/>
    <n v="800"/>
    <n v="0.1"/>
    <n v="480"/>
  </r>
  <r>
    <x v="313"/>
    <x v="8"/>
    <s v="P4"/>
    <n v="5"/>
    <x v="0"/>
    <x v="2"/>
    <n v="650"/>
    <n v="800"/>
    <n v="150"/>
    <n v="0.05"/>
    <n v="110"/>
  </r>
  <r>
    <x v="181"/>
    <x v="5"/>
    <s v="P3"/>
    <n v="9"/>
    <x v="1"/>
    <x v="0"/>
    <n v="1080"/>
    <n v="1305"/>
    <n v="225"/>
    <n v="0.01"/>
    <n v="211.95000000000005"/>
  </r>
  <r>
    <x v="314"/>
    <x v="3"/>
    <s v="P2"/>
    <n v="6"/>
    <x v="1"/>
    <x v="5"/>
    <n v="660"/>
    <n v="810"/>
    <n v="150"/>
    <n v="0.1"/>
    <n v="69"/>
  </r>
  <r>
    <x v="15"/>
    <x v="5"/>
    <s v="P6"/>
    <n v="9"/>
    <x v="1"/>
    <x v="1"/>
    <n v="1350"/>
    <n v="1800"/>
    <n v="450"/>
    <n v="0.01"/>
    <n v="432"/>
  </r>
  <r>
    <x v="315"/>
    <x v="8"/>
    <s v="P4"/>
    <n v="12"/>
    <x v="0"/>
    <x v="2"/>
    <n v="1560"/>
    <n v="1920"/>
    <n v="360"/>
    <n v="0.05"/>
    <n v="264"/>
  </r>
  <r>
    <x v="316"/>
    <x v="1"/>
    <s v="P6"/>
    <n v="15"/>
    <x v="1"/>
    <x v="1"/>
    <n v="2250"/>
    <n v="3000"/>
    <n v="750"/>
    <n v="0"/>
    <n v="750"/>
  </r>
  <r>
    <x v="317"/>
    <x v="5"/>
    <s v="P5"/>
    <n v="10"/>
    <x v="1"/>
    <x v="4"/>
    <n v="1400"/>
    <n v="1800"/>
    <n v="400"/>
    <n v="0.01"/>
    <n v="382"/>
  </r>
  <r>
    <x v="318"/>
    <x v="2"/>
    <s v="P4"/>
    <n v="10"/>
    <x v="0"/>
    <x v="2"/>
    <n v="1300"/>
    <n v="1600"/>
    <n v="300"/>
    <n v="0.01"/>
    <n v="284"/>
  </r>
  <r>
    <x v="263"/>
    <x v="3"/>
    <s v="P6"/>
    <n v="5"/>
    <x v="1"/>
    <x v="1"/>
    <n v="750"/>
    <n v="1000"/>
    <n v="250"/>
    <n v="0.1"/>
    <n v="150"/>
  </r>
  <r>
    <x v="319"/>
    <x v="8"/>
    <s v="P4"/>
    <n v="19"/>
    <x v="0"/>
    <x v="2"/>
    <n v="2470"/>
    <n v="3040"/>
    <n v="570"/>
    <n v="0.05"/>
    <n v="418"/>
  </r>
  <r>
    <x v="320"/>
    <x v="1"/>
    <s v="P3"/>
    <n v="16"/>
    <x v="1"/>
    <x v="0"/>
    <n v="1920"/>
    <n v="2320"/>
    <n v="400"/>
    <n v="0"/>
    <n v="400"/>
  </r>
  <r>
    <x v="321"/>
    <x v="5"/>
    <s v="P5"/>
    <n v="8"/>
    <x v="1"/>
    <x v="4"/>
    <n v="1120"/>
    <n v="1440"/>
    <n v="320"/>
    <n v="0.01"/>
    <n v="305.59999999999991"/>
  </r>
  <r>
    <x v="196"/>
    <x v="0"/>
    <s v="P6"/>
    <n v="11"/>
    <x v="0"/>
    <x v="1"/>
    <n v="1650"/>
    <n v="2200"/>
    <n v="550"/>
    <n v="0.05"/>
    <n v="440"/>
  </r>
  <r>
    <x v="322"/>
    <x v="0"/>
    <s v="P4"/>
    <n v="11"/>
    <x v="0"/>
    <x v="2"/>
    <n v="1430"/>
    <n v="1760"/>
    <n v="330"/>
    <n v="0.05"/>
    <n v="242"/>
  </r>
  <r>
    <x v="323"/>
    <x v="2"/>
    <s v="P2"/>
    <n v="10"/>
    <x v="0"/>
    <x v="5"/>
    <n v="1100"/>
    <n v="1350"/>
    <n v="250"/>
    <n v="0.01"/>
    <n v="236.5"/>
  </r>
  <r>
    <x v="58"/>
    <x v="0"/>
    <s v="P4"/>
    <n v="16"/>
    <x v="0"/>
    <x v="2"/>
    <n v="2080"/>
    <n v="2560"/>
    <n v="480"/>
    <n v="0.05"/>
    <n v="352"/>
  </r>
  <r>
    <x v="324"/>
    <x v="7"/>
    <s v="P5"/>
    <n v="18"/>
    <x v="1"/>
    <x v="4"/>
    <n v="2520"/>
    <n v="3240"/>
    <n v="720"/>
    <n v="0.01"/>
    <n v="687.59999999999991"/>
  </r>
  <r>
    <x v="325"/>
    <x v="9"/>
    <s v="P1"/>
    <n v="13"/>
    <x v="1"/>
    <x v="3"/>
    <n v="1300"/>
    <n v="1625"/>
    <n v="325"/>
    <n v="0"/>
    <n v="325"/>
  </r>
  <r>
    <x v="326"/>
    <x v="6"/>
    <s v="P2"/>
    <n v="6"/>
    <x v="0"/>
    <x v="5"/>
    <n v="660"/>
    <n v="810"/>
    <n v="150"/>
    <n v="0.05"/>
    <n v="109.5"/>
  </r>
  <r>
    <x v="215"/>
    <x v="3"/>
    <s v="P1"/>
    <n v="19"/>
    <x v="1"/>
    <x v="3"/>
    <n v="1900"/>
    <n v="2375"/>
    <n v="475"/>
    <n v="0.1"/>
    <n v="237.5"/>
  </r>
  <r>
    <x v="89"/>
    <x v="6"/>
    <s v="P5"/>
    <n v="8"/>
    <x v="0"/>
    <x v="4"/>
    <n v="1120"/>
    <n v="1440"/>
    <n v="320"/>
    <n v="0.05"/>
    <n v="248"/>
  </r>
  <r>
    <x v="327"/>
    <x v="4"/>
    <s v="P4"/>
    <n v="7"/>
    <x v="1"/>
    <x v="2"/>
    <n v="910"/>
    <n v="1120"/>
    <n v="210"/>
    <n v="0"/>
    <n v="210"/>
  </r>
  <r>
    <x v="257"/>
    <x v="7"/>
    <s v="P5"/>
    <n v="5"/>
    <x v="1"/>
    <x v="4"/>
    <n v="700"/>
    <n v="900"/>
    <n v="200"/>
    <n v="0.01"/>
    <n v="191"/>
  </r>
  <r>
    <x v="163"/>
    <x v="8"/>
    <s v="P4"/>
    <n v="19"/>
    <x v="0"/>
    <x v="2"/>
    <n v="2470"/>
    <n v="3040"/>
    <n v="570"/>
    <n v="0.05"/>
    <n v="418"/>
  </r>
  <r>
    <x v="328"/>
    <x v="4"/>
    <s v="P6"/>
    <n v="6"/>
    <x v="1"/>
    <x v="1"/>
    <n v="900"/>
    <n v="1200"/>
    <n v="300"/>
    <n v="0"/>
    <n v="300"/>
  </r>
  <r>
    <x v="329"/>
    <x v="1"/>
    <s v="P1"/>
    <n v="20"/>
    <x v="1"/>
    <x v="3"/>
    <n v="2000"/>
    <n v="2500"/>
    <n v="500"/>
    <n v="0"/>
    <n v="500"/>
  </r>
  <r>
    <x v="207"/>
    <x v="3"/>
    <s v="P6"/>
    <n v="13"/>
    <x v="1"/>
    <x v="1"/>
    <n v="1950"/>
    <n v="2600"/>
    <n v="650"/>
    <n v="0.1"/>
    <n v="390"/>
  </r>
  <r>
    <x v="50"/>
    <x v="9"/>
    <s v="P3"/>
    <n v="12"/>
    <x v="1"/>
    <x v="0"/>
    <n v="1440"/>
    <n v="1740"/>
    <n v="300"/>
    <n v="0"/>
    <n v="300"/>
  </r>
  <r>
    <x v="208"/>
    <x v="9"/>
    <s v="P6"/>
    <n v="12"/>
    <x v="1"/>
    <x v="1"/>
    <n v="1800"/>
    <n v="2400"/>
    <n v="600"/>
    <n v="0"/>
    <n v="600"/>
  </r>
  <r>
    <x v="274"/>
    <x v="6"/>
    <s v="P3"/>
    <n v="12"/>
    <x v="0"/>
    <x v="0"/>
    <n v="1440"/>
    <n v="1740"/>
    <n v="300"/>
    <n v="0.05"/>
    <n v="213"/>
  </r>
  <r>
    <x v="330"/>
    <x v="5"/>
    <s v="P3"/>
    <n v="8"/>
    <x v="1"/>
    <x v="0"/>
    <n v="960"/>
    <n v="1160"/>
    <n v="200"/>
    <n v="0.01"/>
    <n v="188.40000000000009"/>
  </r>
  <r>
    <x v="85"/>
    <x v="9"/>
    <s v="P4"/>
    <n v="19"/>
    <x v="1"/>
    <x v="2"/>
    <n v="2470"/>
    <n v="3040"/>
    <n v="570"/>
    <n v="0"/>
    <n v="570"/>
  </r>
  <r>
    <x v="324"/>
    <x v="1"/>
    <s v="P5"/>
    <n v="17"/>
    <x v="1"/>
    <x v="4"/>
    <n v="2380"/>
    <n v="3060"/>
    <n v="680"/>
    <n v="0"/>
    <n v="680"/>
  </r>
  <r>
    <x v="123"/>
    <x v="8"/>
    <s v="P2"/>
    <n v="7"/>
    <x v="0"/>
    <x v="5"/>
    <n v="770"/>
    <n v="945"/>
    <n v="175"/>
    <n v="0.05"/>
    <n v="127.75"/>
  </r>
  <r>
    <x v="10"/>
    <x v="8"/>
    <s v="P1"/>
    <n v="5"/>
    <x v="0"/>
    <x v="3"/>
    <n v="500"/>
    <n v="625"/>
    <n v="125"/>
    <n v="0.05"/>
    <n v="93.75"/>
  </r>
  <r>
    <x v="253"/>
    <x v="3"/>
    <s v="P1"/>
    <n v="19"/>
    <x v="1"/>
    <x v="3"/>
    <n v="1900"/>
    <n v="2375"/>
    <n v="475"/>
    <n v="0.1"/>
    <n v="237.5"/>
  </r>
  <r>
    <x v="331"/>
    <x v="2"/>
    <s v="P6"/>
    <n v="11"/>
    <x v="0"/>
    <x v="1"/>
    <n v="1650"/>
    <n v="2200"/>
    <n v="550"/>
    <n v="0.01"/>
    <n v="528"/>
  </r>
  <r>
    <x v="133"/>
    <x v="3"/>
    <s v="P2"/>
    <n v="17"/>
    <x v="1"/>
    <x v="5"/>
    <n v="1870"/>
    <n v="2295"/>
    <n v="425"/>
    <n v="0.1"/>
    <n v="195.5"/>
  </r>
  <r>
    <x v="332"/>
    <x v="2"/>
    <s v="P1"/>
    <n v="19"/>
    <x v="0"/>
    <x v="3"/>
    <n v="1900"/>
    <n v="2375"/>
    <n v="475"/>
    <n v="0.01"/>
    <n v="451.25"/>
  </r>
  <r>
    <x v="333"/>
    <x v="8"/>
    <s v="P2"/>
    <n v="20"/>
    <x v="0"/>
    <x v="5"/>
    <n v="2200"/>
    <n v="2700"/>
    <n v="500"/>
    <n v="0.05"/>
    <n v="365"/>
  </r>
  <r>
    <x v="297"/>
    <x v="2"/>
    <s v="P3"/>
    <n v="6"/>
    <x v="0"/>
    <x v="0"/>
    <n v="720"/>
    <n v="870"/>
    <n v="150"/>
    <n v="0.01"/>
    <n v="141.29999999999995"/>
  </r>
  <r>
    <x v="334"/>
    <x v="1"/>
    <s v="P5"/>
    <n v="6"/>
    <x v="1"/>
    <x v="4"/>
    <n v="840"/>
    <n v="1080"/>
    <n v="240"/>
    <n v="0"/>
    <n v="240"/>
  </r>
  <r>
    <x v="166"/>
    <x v="4"/>
    <s v="P5"/>
    <n v="14"/>
    <x v="1"/>
    <x v="4"/>
    <n v="1960"/>
    <n v="2520"/>
    <n v="560"/>
    <n v="0"/>
    <n v="560"/>
  </r>
  <r>
    <x v="112"/>
    <x v="9"/>
    <s v="P3"/>
    <n v="5"/>
    <x v="1"/>
    <x v="0"/>
    <n v="600"/>
    <n v="725"/>
    <n v="125"/>
    <n v="0"/>
    <n v="125"/>
  </r>
  <r>
    <x v="335"/>
    <x v="5"/>
    <s v="P2"/>
    <n v="12"/>
    <x v="1"/>
    <x v="5"/>
    <n v="1320"/>
    <n v="1620"/>
    <n v="300"/>
    <n v="0.01"/>
    <n v="283.79999999999995"/>
  </r>
  <r>
    <x v="336"/>
    <x v="0"/>
    <s v="P3"/>
    <n v="18"/>
    <x v="0"/>
    <x v="0"/>
    <n v="2160"/>
    <n v="2610"/>
    <n v="450"/>
    <n v="0.05"/>
    <n v="319.5"/>
  </r>
  <r>
    <x v="337"/>
    <x v="5"/>
    <s v="P6"/>
    <n v="16"/>
    <x v="1"/>
    <x v="1"/>
    <n v="2400"/>
    <n v="3200"/>
    <n v="800"/>
    <n v="0.01"/>
    <n v="768"/>
  </r>
  <r>
    <x v="338"/>
    <x v="3"/>
    <s v="P5"/>
    <n v="10"/>
    <x v="1"/>
    <x v="4"/>
    <n v="1400"/>
    <n v="1800"/>
    <n v="400"/>
    <n v="0.1"/>
    <n v="220"/>
  </r>
  <r>
    <x v="137"/>
    <x v="9"/>
    <s v="P6"/>
    <n v="6"/>
    <x v="1"/>
    <x v="1"/>
    <n v="900"/>
    <n v="1200"/>
    <n v="300"/>
    <n v="0"/>
    <n v="300"/>
  </r>
  <r>
    <x v="11"/>
    <x v="2"/>
    <s v="P6"/>
    <n v="9"/>
    <x v="0"/>
    <x v="1"/>
    <n v="1350"/>
    <n v="1800"/>
    <n v="450"/>
    <n v="0.01"/>
    <n v="432"/>
  </r>
  <r>
    <x v="339"/>
    <x v="4"/>
    <s v="P4"/>
    <n v="8"/>
    <x v="1"/>
    <x v="2"/>
    <n v="1040"/>
    <n v="1280"/>
    <n v="240"/>
    <n v="0"/>
    <n v="240"/>
  </r>
  <r>
    <x v="308"/>
    <x v="3"/>
    <s v="P6"/>
    <n v="16"/>
    <x v="1"/>
    <x v="1"/>
    <n v="2400"/>
    <n v="3200"/>
    <n v="800"/>
    <n v="0.1"/>
    <n v="480"/>
  </r>
  <r>
    <x v="223"/>
    <x v="1"/>
    <s v="P1"/>
    <n v="10"/>
    <x v="1"/>
    <x v="3"/>
    <n v="1000"/>
    <n v="1250"/>
    <n v="250"/>
    <n v="0"/>
    <n v="250"/>
  </r>
  <r>
    <x v="26"/>
    <x v="6"/>
    <s v="P3"/>
    <n v="6"/>
    <x v="0"/>
    <x v="0"/>
    <n v="720"/>
    <n v="870"/>
    <n v="150"/>
    <n v="0.05"/>
    <n v="106.5"/>
  </r>
  <r>
    <x v="340"/>
    <x v="9"/>
    <s v="P1"/>
    <n v="9"/>
    <x v="1"/>
    <x v="3"/>
    <n v="900"/>
    <n v="1125"/>
    <n v="225"/>
    <n v="0"/>
    <n v="225"/>
  </r>
  <r>
    <x v="100"/>
    <x v="7"/>
    <s v="P3"/>
    <n v="16"/>
    <x v="1"/>
    <x v="0"/>
    <n v="1920"/>
    <n v="2320"/>
    <n v="400"/>
    <n v="0.01"/>
    <n v="376.80000000000018"/>
  </r>
  <r>
    <x v="316"/>
    <x v="8"/>
    <s v="P5"/>
    <n v="9"/>
    <x v="0"/>
    <x v="4"/>
    <n v="1260"/>
    <n v="1620"/>
    <n v="360"/>
    <n v="0.05"/>
    <n v="279"/>
  </r>
  <r>
    <x v="301"/>
    <x v="5"/>
    <s v="P5"/>
    <n v="12"/>
    <x v="1"/>
    <x v="4"/>
    <n v="1680"/>
    <n v="2160"/>
    <n v="480"/>
    <n v="0.01"/>
    <n v="458.40000000000009"/>
  </r>
  <r>
    <x v="341"/>
    <x v="2"/>
    <s v="P4"/>
    <n v="13"/>
    <x v="0"/>
    <x v="2"/>
    <n v="1690"/>
    <n v="2080"/>
    <n v="390"/>
    <n v="0.01"/>
    <n v="369.19999999999982"/>
  </r>
  <r>
    <x v="342"/>
    <x v="1"/>
    <s v="P2"/>
    <n v="12"/>
    <x v="1"/>
    <x v="5"/>
    <n v="1320"/>
    <n v="1620"/>
    <n v="300"/>
    <n v="0"/>
    <n v="300"/>
  </r>
  <r>
    <x v="97"/>
    <x v="1"/>
    <s v="P3"/>
    <n v="17"/>
    <x v="1"/>
    <x v="0"/>
    <n v="2040"/>
    <n v="2465"/>
    <n v="425"/>
    <n v="0"/>
    <n v="425"/>
  </r>
  <r>
    <x v="290"/>
    <x v="2"/>
    <s v="P1"/>
    <n v="20"/>
    <x v="0"/>
    <x v="3"/>
    <n v="2000"/>
    <n v="2500"/>
    <n v="500"/>
    <n v="0.01"/>
    <n v="475"/>
  </r>
  <r>
    <x v="343"/>
    <x v="4"/>
    <s v="P1"/>
    <n v="7"/>
    <x v="1"/>
    <x v="3"/>
    <n v="700"/>
    <n v="875"/>
    <n v="175"/>
    <n v="0"/>
    <n v="175"/>
  </r>
  <r>
    <x v="344"/>
    <x v="0"/>
    <s v="P3"/>
    <n v="5"/>
    <x v="0"/>
    <x v="0"/>
    <n v="600"/>
    <n v="725"/>
    <n v="125"/>
    <n v="0.05"/>
    <n v="88.75"/>
  </r>
  <r>
    <x v="291"/>
    <x v="2"/>
    <s v="P5"/>
    <n v="5"/>
    <x v="0"/>
    <x v="4"/>
    <n v="700"/>
    <n v="900"/>
    <n v="200"/>
    <n v="0.01"/>
    <n v="191"/>
  </r>
  <r>
    <x v="30"/>
    <x v="5"/>
    <s v="P1"/>
    <n v="5"/>
    <x v="1"/>
    <x v="3"/>
    <n v="500"/>
    <n v="625"/>
    <n v="125"/>
    <n v="0.01"/>
    <n v="118.75"/>
  </r>
  <r>
    <x v="214"/>
    <x v="8"/>
    <s v="P2"/>
    <n v="16"/>
    <x v="0"/>
    <x v="5"/>
    <n v="1760"/>
    <n v="2160"/>
    <n v="400"/>
    <n v="0.05"/>
    <n v="292"/>
  </r>
  <r>
    <x v="345"/>
    <x v="1"/>
    <s v="P5"/>
    <n v="13"/>
    <x v="1"/>
    <x v="4"/>
    <n v="1820"/>
    <n v="2340"/>
    <n v="520"/>
    <n v="0"/>
    <n v="520"/>
  </r>
  <r>
    <x v="47"/>
    <x v="3"/>
    <s v="P5"/>
    <n v="14"/>
    <x v="1"/>
    <x v="4"/>
    <n v="1960"/>
    <n v="2520"/>
    <n v="560"/>
    <n v="0.1"/>
    <n v="308"/>
  </r>
  <r>
    <x v="242"/>
    <x v="7"/>
    <s v="P3"/>
    <n v="13"/>
    <x v="1"/>
    <x v="0"/>
    <n v="1560"/>
    <n v="1885"/>
    <n v="325"/>
    <n v="0.01"/>
    <n v="306.15000000000009"/>
  </r>
  <r>
    <x v="346"/>
    <x v="7"/>
    <s v="P4"/>
    <n v="7"/>
    <x v="1"/>
    <x v="2"/>
    <n v="910"/>
    <n v="1120"/>
    <n v="210"/>
    <n v="0.01"/>
    <n v="198.79999999999995"/>
  </r>
  <r>
    <x v="303"/>
    <x v="8"/>
    <s v="P2"/>
    <n v="11"/>
    <x v="0"/>
    <x v="5"/>
    <n v="1210"/>
    <n v="1485"/>
    <n v="275"/>
    <n v="0.05"/>
    <n v="200.75"/>
  </r>
  <r>
    <x v="347"/>
    <x v="5"/>
    <s v="P2"/>
    <n v="15"/>
    <x v="1"/>
    <x v="5"/>
    <n v="1650"/>
    <n v="2025"/>
    <n v="375"/>
    <n v="0.01"/>
    <n v="354.75"/>
  </r>
  <r>
    <x v="348"/>
    <x v="3"/>
    <s v="P5"/>
    <n v="10"/>
    <x v="1"/>
    <x v="4"/>
    <n v="1400"/>
    <n v="1800"/>
    <n v="400"/>
    <n v="0.1"/>
    <n v="220"/>
  </r>
  <r>
    <x v="349"/>
    <x v="7"/>
    <s v="P5"/>
    <n v="18"/>
    <x v="1"/>
    <x v="4"/>
    <n v="2520"/>
    <n v="3240"/>
    <n v="720"/>
    <n v="0.01"/>
    <n v="687.59999999999991"/>
  </r>
  <r>
    <x v="350"/>
    <x v="8"/>
    <s v="P1"/>
    <n v="18"/>
    <x v="0"/>
    <x v="3"/>
    <n v="1800"/>
    <n v="2250"/>
    <n v="450"/>
    <n v="0.05"/>
    <n v="337.5"/>
  </r>
  <r>
    <x v="351"/>
    <x v="9"/>
    <s v="P2"/>
    <n v="13"/>
    <x v="1"/>
    <x v="5"/>
    <n v="1430"/>
    <n v="1755"/>
    <n v="325"/>
    <n v="0"/>
    <n v="325"/>
  </r>
  <r>
    <x v="352"/>
    <x v="5"/>
    <s v="P4"/>
    <n v="12"/>
    <x v="1"/>
    <x v="2"/>
    <n v="1560"/>
    <n v="1920"/>
    <n v="360"/>
    <n v="0.01"/>
    <n v="340.79999999999995"/>
  </r>
  <r>
    <x v="232"/>
    <x v="1"/>
    <s v="P4"/>
    <n v="17"/>
    <x v="1"/>
    <x v="2"/>
    <n v="2210"/>
    <n v="2720"/>
    <n v="510"/>
    <n v="0"/>
    <n v="510"/>
  </r>
  <r>
    <x v="353"/>
    <x v="6"/>
    <s v="P6"/>
    <n v="8"/>
    <x v="0"/>
    <x v="1"/>
    <n v="1200"/>
    <n v="1600"/>
    <n v="400"/>
    <n v="0.05"/>
    <n v="320"/>
  </r>
  <r>
    <x v="4"/>
    <x v="9"/>
    <s v="P1"/>
    <n v="7"/>
    <x v="1"/>
    <x v="3"/>
    <n v="700"/>
    <n v="875"/>
    <n v="175"/>
    <n v="0"/>
    <n v="175"/>
  </r>
  <r>
    <x v="354"/>
    <x v="3"/>
    <s v="P4"/>
    <n v="8"/>
    <x v="1"/>
    <x v="2"/>
    <n v="1040"/>
    <n v="1280"/>
    <n v="240"/>
    <n v="0.1"/>
    <n v="112"/>
  </r>
  <r>
    <x v="355"/>
    <x v="5"/>
    <s v="P2"/>
    <n v="20"/>
    <x v="1"/>
    <x v="5"/>
    <n v="2200"/>
    <n v="2700"/>
    <n v="500"/>
    <n v="0.01"/>
    <n v="473"/>
  </r>
  <r>
    <x v="333"/>
    <x v="5"/>
    <s v="P1"/>
    <n v="12"/>
    <x v="1"/>
    <x v="3"/>
    <n v="1200"/>
    <n v="1500"/>
    <n v="300"/>
    <n v="0.01"/>
    <n v="285"/>
  </r>
  <r>
    <x v="356"/>
    <x v="3"/>
    <s v="P4"/>
    <n v="12"/>
    <x v="1"/>
    <x v="2"/>
    <n v="1560"/>
    <n v="1920"/>
    <n v="360"/>
    <n v="0.1"/>
    <n v="168"/>
  </r>
  <r>
    <x v="357"/>
    <x v="4"/>
    <s v="P2"/>
    <n v="12"/>
    <x v="1"/>
    <x v="5"/>
    <n v="1320"/>
    <n v="1620"/>
    <n v="300"/>
    <n v="0"/>
    <n v="300"/>
  </r>
  <r>
    <x v="110"/>
    <x v="6"/>
    <s v="P1"/>
    <n v="12"/>
    <x v="0"/>
    <x v="3"/>
    <n v="1200"/>
    <n v="1500"/>
    <n v="300"/>
    <n v="0.05"/>
    <n v="225"/>
  </r>
  <r>
    <x v="358"/>
    <x v="5"/>
    <s v="P4"/>
    <n v="18"/>
    <x v="1"/>
    <x v="2"/>
    <n v="2340"/>
    <n v="2880"/>
    <n v="540"/>
    <n v="0.01"/>
    <n v="511.19999999999982"/>
  </r>
  <r>
    <x v="359"/>
    <x v="1"/>
    <s v="P3"/>
    <n v="5"/>
    <x v="1"/>
    <x v="0"/>
    <n v="600"/>
    <n v="725"/>
    <n v="125"/>
    <n v="0"/>
    <n v="125"/>
  </r>
  <r>
    <x v="360"/>
    <x v="2"/>
    <s v="P6"/>
    <n v="17"/>
    <x v="0"/>
    <x v="1"/>
    <n v="2550"/>
    <n v="3400"/>
    <n v="850"/>
    <n v="0.01"/>
    <n v="816"/>
  </r>
  <r>
    <x v="361"/>
    <x v="6"/>
    <s v="P5"/>
    <n v="8"/>
    <x v="0"/>
    <x v="4"/>
    <n v="1120"/>
    <n v="1440"/>
    <n v="320"/>
    <n v="0.05"/>
    <n v="248"/>
  </r>
  <r>
    <x v="212"/>
    <x v="4"/>
    <s v="P4"/>
    <n v="15"/>
    <x v="1"/>
    <x v="2"/>
    <n v="1950"/>
    <n v="2400"/>
    <n v="450"/>
    <n v="0"/>
    <n v="450"/>
  </r>
  <r>
    <x v="169"/>
    <x v="6"/>
    <s v="P4"/>
    <n v="20"/>
    <x v="0"/>
    <x v="2"/>
    <n v="2600"/>
    <n v="3200"/>
    <n v="600"/>
    <n v="0.05"/>
    <n v="440"/>
  </r>
  <r>
    <x v="362"/>
    <x v="7"/>
    <s v="P5"/>
    <n v="7"/>
    <x v="1"/>
    <x v="4"/>
    <n v="980"/>
    <n v="1260"/>
    <n v="280"/>
    <n v="0.01"/>
    <n v="267.40000000000009"/>
  </r>
  <r>
    <x v="363"/>
    <x v="3"/>
    <s v="P1"/>
    <n v="13"/>
    <x v="1"/>
    <x v="3"/>
    <n v="1300"/>
    <n v="1625"/>
    <n v="325"/>
    <n v="0.1"/>
    <n v="162.5"/>
  </r>
  <r>
    <x v="299"/>
    <x v="9"/>
    <s v="P1"/>
    <n v="18"/>
    <x v="1"/>
    <x v="3"/>
    <n v="1800"/>
    <n v="2250"/>
    <n v="450"/>
    <n v="0"/>
    <n v="450"/>
  </r>
  <r>
    <x v="68"/>
    <x v="9"/>
    <s v="P2"/>
    <n v="10"/>
    <x v="1"/>
    <x v="5"/>
    <n v="1100"/>
    <n v="1350"/>
    <n v="250"/>
    <n v="0"/>
    <n v="250"/>
  </r>
  <r>
    <x v="364"/>
    <x v="0"/>
    <s v="P1"/>
    <n v="5"/>
    <x v="0"/>
    <x v="3"/>
    <n v="500"/>
    <n v="625"/>
    <n v="125"/>
    <n v="0.05"/>
    <n v="93.75"/>
  </r>
  <r>
    <x v="365"/>
    <x v="2"/>
    <s v="P3"/>
    <n v="18"/>
    <x v="0"/>
    <x v="0"/>
    <n v="2160"/>
    <n v="2610"/>
    <n v="450"/>
    <n v="0.01"/>
    <n v="423.90000000000009"/>
  </r>
  <r>
    <x v="366"/>
    <x v="9"/>
    <s v="P1"/>
    <n v="11"/>
    <x v="1"/>
    <x v="3"/>
    <n v="1100"/>
    <n v="1375"/>
    <n v="275"/>
    <n v="0"/>
    <n v="275"/>
  </r>
  <r>
    <x v="367"/>
    <x v="0"/>
    <s v="P5"/>
    <n v="10"/>
    <x v="0"/>
    <x v="4"/>
    <n v="1400"/>
    <n v="1800"/>
    <n v="400"/>
    <n v="0.05"/>
    <n v="310"/>
  </r>
  <r>
    <x v="368"/>
    <x v="5"/>
    <s v="P3"/>
    <n v="11"/>
    <x v="1"/>
    <x v="0"/>
    <n v="1320"/>
    <n v="1595"/>
    <n v="275"/>
    <n v="0.01"/>
    <n v="259.04999999999995"/>
  </r>
  <r>
    <x v="369"/>
    <x v="4"/>
    <s v="P1"/>
    <n v="5"/>
    <x v="1"/>
    <x v="3"/>
    <n v="500"/>
    <n v="625"/>
    <n v="125"/>
    <n v="0"/>
    <n v="125"/>
  </r>
  <r>
    <x v="282"/>
    <x v="2"/>
    <s v="P4"/>
    <n v="10"/>
    <x v="0"/>
    <x v="2"/>
    <n v="1300"/>
    <n v="1600"/>
    <n v="300"/>
    <n v="0.01"/>
    <n v="284"/>
  </r>
  <r>
    <x v="370"/>
    <x v="3"/>
    <s v="P5"/>
    <n v="17"/>
    <x v="1"/>
    <x v="4"/>
    <n v="2380"/>
    <n v="3060"/>
    <n v="680"/>
    <n v="0.1"/>
    <n v="374"/>
  </r>
  <r>
    <x v="371"/>
    <x v="7"/>
    <s v="P6"/>
    <n v="17"/>
    <x v="1"/>
    <x v="1"/>
    <n v="2550"/>
    <n v="3400"/>
    <n v="850"/>
    <n v="0.01"/>
    <n v="816"/>
  </r>
  <r>
    <x v="171"/>
    <x v="8"/>
    <s v="P4"/>
    <n v="19"/>
    <x v="0"/>
    <x v="2"/>
    <n v="2470"/>
    <n v="3040"/>
    <n v="570"/>
    <n v="0.05"/>
    <n v="418"/>
  </r>
  <r>
    <x v="372"/>
    <x v="8"/>
    <s v="P6"/>
    <n v="15"/>
    <x v="0"/>
    <x v="1"/>
    <n v="2250"/>
    <n v="3000"/>
    <n v="750"/>
    <n v="0.05"/>
    <n v="600"/>
  </r>
  <r>
    <x v="80"/>
    <x v="9"/>
    <s v="P6"/>
    <n v="7"/>
    <x v="1"/>
    <x v="1"/>
    <n v="1050"/>
    <n v="1400"/>
    <n v="350"/>
    <n v="0"/>
    <n v="350"/>
  </r>
  <r>
    <x v="373"/>
    <x v="0"/>
    <s v="P6"/>
    <n v="13"/>
    <x v="0"/>
    <x v="1"/>
    <n v="1950"/>
    <n v="2600"/>
    <n v="650"/>
    <n v="0.05"/>
    <n v="520"/>
  </r>
  <r>
    <x v="374"/>
    <x v="2"/>
    <s v="P3"/>
    <n v="6"/>
    <x v="0"/>
    <x v="0"/>
    <n v="720"/>
    <n v="870"/>
    <n v="150"/>
    <n v="0.01"/>
    <n v="141.29999999999995"/>
  </r>
  <r>
    <x v="375"/>
    <x v="3"/>
    <s v="P2"/>
    <n v="16"/>
    <x v="1"/>
    <x v="5"/>
    <n v="1760"/>
    <n v="2160"/>
    <n v="400"/>
    <n v="0.1"/>
    <n v="184"/>
  </r>
  <r>
    <x v="376"/>
    <x v="3"/>
    <s v="P1"/>
    <n v="11"/>
    <x v="1"/>
    <x v="3"/>
    <n v="1100"/>
    <n v="1375"/>
    <n v="275"/>
    <n v="0.1"/>
    <n v="137.5"/>
  </r>
  <r>
    <x v="377"/>
    <x v="8"/>
    <s v="P3"/>
    <n v="8"/>
    <x v="0"/>
    <x v="0"/>
    <n v="960"/>
    <n v="1160"/>
    <n v="200"/>
    <n v="0.05"/>
    <n v="142"/>
  </r>
  <r>
    <x v="184"/>
    <x v="7"/>
    <s v="P2"/>
    <n v="8"/>
    <x v="1"/>
    <x v="5"/>
    <n v="880"/>
    <n v="1080"/>
    <n v="200"/>
    <n v="0.01"/>
    <n v="189.20000000000005"/>
  </r>
  <r>
    <x v="378"/>
    <x v="1"/>
    <s v="P5"/>
    <n v="5"/>
    <x v="1"/>
    <x v="4"/>
    <n v="700"/>
    <n v="900"/>
    <n v="200"/>
    <n v="0"/>
    <n v="200"/>
  </r>
  <r>
    <x v="379"/>
    <x v="7"/>
    <s v="P2"/>
    <n v="20"/>
    <x v="1"/>
    <x v="5"/>
    <n v="2200"/>
    <n v="2700"/>
    <n v="500"/>
    <n v="0.01"/>
    <n v="473"/>
  </r>
  <r>
    <x v="41"/>
    <x v="3"/>
    <s v="P2"/>
    <n v="16"/>
    <x v="1"/>
    <x v="5"/>
    <n v="1760"/>
    <n v="2160"/>
    <n v="400"/>
    <n v="0.1"/>
    <n v="184"/>
  </r>
  <r>
    <x v="380"/>
    <x v="8"/>
    <s v="P4"/>
    <n v="8"/>
    <x v="0"/>
    <x v="2"/>
    <n v="1040"/>
    <n v="1280"/>
    <n v="240"/>
    <n v="0.05"/>
    <n v="176"/>
  </r>
  <r>
    <x v="381"/>
    <x v="8"/>
    <s v="P3"/>
    <n v="18"/>
    <x v="0"/>
    <x v="0"/>
    <n v="2160"/>
    <n v="2610"/>
    <n v="450"/>
    <n v="0.05"/>
    <n v="319.5"/>
  </r>
  <r>
    <x v="382"/>
    <x v="1"/>
    <s v="P1"/>
    <n v="5"/>
    <x v="1"/>
    <x v="3"/>
    <n v="500"/>
    <n v="625"/>
    <n v="125"/>
    <n v="0"/>
    <n v="125"/>
  </r>
  <r>
    <x v="383"/>
    <x v="2"/>
    <s v="P1"/>
    <n v="18"/>
    <x v="0"/>
    <x v="3"/>
    <n v="1800"/>
    <n v="2250"/>
    <n v="450"/>
    <n v="0.01"/>
    <n v="427.5"/>
  </r>
  <r>
    <x v="366"/>
    <x v="8"/>
    <s v="P5"/>
    <n v="12"/>
    <x v="0"/>
    <x v="4"/>
    <n v="1680"/>
    <n v="2160"/>
    <n v="480"/>
    <n v="0.05"/>
    <n v="372"/>
  </r>
  <r>
    <x v="230"/>
    <x v="2"/>
    <s v="P6"/>
    <n v="13"/>
    <x v="0"/>
    <x v="1"/>
    <n v="1950"/>
    <n v="2600"/>
    <n v="650"/>
    <n v="0.01"/>
    <n v="624"/>
  </r>
  <r>
    <x v="384"/>
    <x v="6"/>
    <s v="P3"/>
    <n v="16"/>
    <x v="0"/>
    <x v="0"/>
    <n v="1920"/>
    <n v="2320"/>
    <n v="400"/>
    <n v="0.05"/>
    <n v="284"/>
  </r>
  <r>
    <x v="385"/>
    <x v="6"/>
    <s v="P6"/>
    <n v="12"/>
    <x v="0"/>
    <x v="1"/>
    <n v="1800"/>
    <n v="2400"/>
    <n v="600"/>
    <n v="0.05"/>
    <n v="480"/>
  </r>
  <r>
    <x v="102"/>
    <x v="5"/>
    <s v="P5"/>
    <n v="10"/>
    <x v="1"/>
    <x v="4"/>
    <n v="1400"/>
    <n v="1800"/>
    <n v="400"/>
    <n v="0.01"/>
    <n v="382"/>
  </r>
  <r>
    <x v="386"/>
    <x v="5"/>
    <s v="P1"/>
    <n v="14"/>
    <x v="1"/>
    <x v="3"/>
    <n v="1400"/>
    <n v="1750"/>
    <n v="350"/>
    <n v="0.01"/>
    <n v="332.5"/>
  </r>
  <r>
    <x v="8"/>
    <x v="7"/>
    <s v="P2"/>
    <n v="20"/>
    <x v="1"/>
    <x v="5"/>
    <n v="2200"/>
    <n v="2700"/>
    <n v="500"/>
    <n v="0.01"/>
    <n v="473"/>
  </r>
  <r>
    <x v="95"/>
    <x v="9"/>
    <s v="P6"/>
    <n v="11"/>
    <x v="1"/>
    <x v="1"/>
    <n v="1650"/>
    <n v="2200"/>
    <n v="550"/>
    <n v="0"/>
    <n v="550"/>
  </r>
  <r>
    <x v="182"/>
    <x v="6"/>
    <s v="P1"/>
    <n v="13"/>
    <x v="0"/>
    <x v="3"/>
    <n v="1300"/>
    <n v="1625"/>
    <n v="325"/>
    <n v="0.05"/>
    <n v="243.75"/>
  </r>
  <r>
    <x v="387"/>
    <x v="3"/>
    <s v="P1"/>
    <n v="5"/>
    <x v="1"/>
    <x v="3"/>
    <n v="500"/>
    <n v="625"/>
    <n v="125"/>
    <n v="0.1"/>
    <n v="62.5"/>
  </r>
  <r>
    <x v="230"/>
    <x v="4"/>
    <s v="P4"/>
    <n v="13"/>
    <x v="1"/>
    <x v="2"/>
    <n v="1690"/>
    <n v="2080"/>
    <n v="390"/>
    <n v="0"/>
    <n v="390"/>
  </r>
  <r>
    <x v="388"/>
    <x v="4"/>
    <s v="P1"/>
    <n v="7"/>
    <x v="1"/>
    <x v="3"/>
    <n v="700"/>
    <n v="875"/>
    <n v="175"/>
    <n v="0"/>
    <n v="175"/>
  </r>
  <r>
    <x v="66"/>
    <x v="1"/>
    <s v="P4"/>
    <n v="12"/>
    <x v="1"/>
    <x v="2"/>
    <n v="1560"/>
    <n v="1920"/>
    <n v="360"/>
    <n v="0"/>
    <n v="360"/>
  </r>
  <r>
    <x v="389"/>
    <x v="9"/>
    <s v="P4"/>
    <n v="19"/>
    <x v="1"/>
    <x v="2"/>
    <n v="2470"/>
    <n v="3040"/>
    <n v="570"/>
    <n v="0"/>
    <n v="570"/>
  </r>
  <r>
    <x v="125"/>
    <x v="7"/>
    <s v="P6"/>
    <n v="11"/>
    <x v="1"/>
    <x v="1"/>
    <n v="1650"/>
    <n v="2200"/>
    <n v="550"/>
    <n v="0.01"/>
    <n v="528"/>
  </r>
  <r>
    <x v="390"/>
    <x v="6"/>
    <s v="P4"/>
    <n v="10"/>
    <x v="0"/>
    <x v="2"/>
    <n v="1300"/>
    <n v="1600"/>
    <n v="300"/>
    <n v="0.05"/>
    <n v="220"/>
  </r>
  <r>
    <x v="391"/>
    <x v="5"/>
    <s v="P6"/>
    <n v="12"/>
    <x v="1"/>
    <x v="1"/>
    <n v="1800"/>
    <n v="2400"/>
    <n v="600"/>
    <n v="0.01"/>
    <n v="576"/>
  </r>
  <r>
    <x v="381"/>
    <x v="7"/>
    <s v="P5"/>
    <n v="18"/>
    <x v="1"/>
    <x v="4"/>
    <n v="2520"/>
    <n v="3240"/>
    <n v="720"/>
    <n v="0.01"/>
    <n v="687.59999999999991"/>
  </r>
  <r>
    <x v="45"/>
    <x v="3"/>
    <s v="P1"/>
    <n v="14"/>
    <x v="1"/>
    <x v="3"/>
    <n v="1400"/>
    <n v="1750"/>
    <n v="350"/>
    <n v="0.1"/>
    <n v="175"/>
  </r>
  <r>
    <x v="184"/>
    <x v="9"/>
    <s v="P4"/>
    <n v="17"/>
    <x v="1"/>
    <x v="2"/>
    <n v="2210"/>
    <n v="2720"/>
    <n v="510"/>
    <n v="0"/>
    <n v="510"/>
  </r>
  <r>
    <x v="392"/>
    <x v="1"/>
    <s v="P3"/>
    <n v="8"/>
    <x v="1"/>
    <x v="0"/>
    <n v="960"/>
    <n v="1160"/>
    <n v="200"/>
    <n v="0"/>
    <n v="200"/>
  </r>
  <r>
    <x v="393"/>
    <x v="4"/>
    <s v="P4"/>
    <n v="17"/>
    <x v="1"/>
    <x v="2"/>
    <n v="2210"/>
    <n v="2720"/>
    <n v="510"/>
    <n v="0"/>
    <n v="510"/>
  </r>
  <r>
    <x v="394"/>
    <x v="0"/>
    <s v="P4"/>
    <n v="7"/>
    <x v="0"/>
    <x v="2"/>
    <n v="910"/>
    <n v="1120"/>
    <n v="210"/>
    <n v="0.05"/>
    <n v="154"/>
  </r>
  <r>
    <x v="395"/>
    <x v="4"/>
    <s v="P4"/>
    <n v="8"/>
    <x v="1"/>
    <x v="2"/>
    <n v="1040"/>
    <n v="1280"/>
    <n v="240"/>
    <n v="0"/>
    <n v="240"/>
  </r>
  <r>
    <x v="63"/>
    <x v="8"/>
    <s v="P4"/>
    <n v="5"/>
    <x v="0"/>
    <x v="2"/>
    <n v="650"/>
    <n v="800"/>
    <n v="150"/>
    <n v="0.05"/>
    <n v="110"/>
  </r>
  <r>
    <x v="69"/>
    <x v="5"/>
    <s v="P3"/>
    <n v="7"/>
    <x v="1"/>
    <x v="0"/>
    <n v="840"/>
    <n v="1015"/>
    <n v="175"/>
    <n v="0.01"/>
    <n v="164.85000000000002"/>
  </r>
  <r>
    <x v="396"/>
    <x v="7"/>
    <s v="P5"/>
    <n v="18"/>
    <x v="1"/>
    <x v="4"/>
    <n v="2520"/>
    <n v="3240"/>
    <n v="720"/>
    <n v="0.01"/>
    <n v="687.59999999999991"/>
  </r>
  <r>
    <x v="397"/>
    <x v="7"/>
    <s v="P3"/>
    <n v="6"/>
    <x v="1"/>
    <x v="0"/>
    <n v="720"/>
    <n v="870"/>
    <n v="150"/>
    <n v="0.01"/>
    <n v="141.29999999999995"/>
  </r>
  <r>
    <x v="398"/>
    <x v="6"/>
    <s v="P4"/>
    <n v="12"/>
    <x v="0"/>
    <x v="2"/>
    <n v="1560"/>
    <n v="1920"/>
    <n v="360"/>
    <n v="0.05"/>
    <n v="264"/>
  </r>
  <r>
    <x v="34"/>
    <x v="2"/>
    <s v="P3"/>
    <n v="9"/>
    <x v="0"/>
    <x v="0"/>
    <n v="1080"/>
    <n v="1305"/>
    <n v="225"/>
    <n v="0.01"/>
    <n v="211.95000000000005"/>
  </r>
  <r>
    <x v="399"/>
    <x v="7"/>
    <s v="P6"/>
    <n v="8"/>
    <x v="1"/>
    <x v="1"/>
    <n v="1200"/>
    <n v="1600"/>
    <n v="400"/>
    <n v="0.01"/>
    <n v="384"/>
  </r>
  <r>
    <x v="400"/>
    <x v="8"/>
    <s v="P3"/>
    <n v="20"/>
    <x v="0"/>
    <x v="0"/>
    <n v="2400"/>
    <n v="2900"/>
    <n v="500"/>
    <n v="0.05"/>
    <n v="355"/>
  </r>
  <r>
    <x v="382"/>
    <x v="3"/>
    <s v="P1"/>
    <n v="8"/>
    <x v="1"/>
    <x v="3"/>
    <n v="800"/>
    <n v="1000"/>
    <n v="200"/>
    <n v="0.1"/>
    <n v="100"/>
  </r>
  <r>
    <x v="401"/>
    <x v="4"/>
    <s v="P5"/>
    <n v="15"/>
    <x v="1"/>
    <x v="4"/>
    <n v="2100"/>
    <n v="2700"/>
    <n v="600"/>
    <n v="0"/>
    <n v="600"/>
  </r>
  <r>
    <x v="402"/>
    <x v="4"/>
    <s v="P6"/>
    <n v="18"/>
    <x v="1"/>
    <x v="1"/>
    <n v="2700"/>
    <n v="3600"/>
    <n v="900"/>
    <n v="0"/>
    <n v="900"/>
  </r>
  <r>
    <x v="403"/>
    <x v="6"/>
    <s v="P4"/>
    <n v="17"/>
    <x v="0"/>
    <x v="2"/>
    <n v="2210"/>
    <n v="2720"/>
    <n v="510"/>
    <n v="0.05"/>
    <n v="374"/>
  </r>
  <r>
    <x v="361"/>
    <x v="8"/>
    <s v="P5"/>
    <n v="20"/>
    <x v="0"/>
    <x v="4"/>
    <n v="2800"/>
    <n v="3600"/>
    <n v="800"/>
    <n v="0.05"/>
    <n v="620"/>
  </r>
  <r>
    <x v="358"/>
    <x v="3"/>
    <s v="P3"/>
    <n v="6"/>
    <x v="1"/>
    <x v="0"/>
    <n v="720"/>
    <n v="870"/>
    <n v="150"/>
    <n v="0.1"/>
    <n v="63"/>
  </r>
  <r>
    <x v="404"/>
    <x v="1"/>
    <s v="P2"/>
    <n v="9"/>
    <x v="1"/>
    <x v="5"/>
    <n v="990"/>
    <n v="1215"/>
    <n v="225"/>
    <n v="0"/>
    <n v="225"/>
  </r>
  <r>
    <x v="405"/>
    <x v="6"/>
    <s v="P1"/>
    <n v="8"/>
    <x v="0"/>
    <x v="3"/>
    <n v="800"/>
    <n v="1000"/>
    <n v="200"/>
    <n v="0.05"/>
    <n v="150"/>
  </r>
  <r>
    <x v="406"/>
    <x v="3"/>
    <s v="P3"/>
    <n v="14"/>
    <x v="1"/>
    <x v="0"/>
    <n v="1680"/>
    <n v="2030"/>
    <n v="350"/>
    <n v="0.1"/>
    <n v="147"/>
  </r>
  <r>
    <x v="407"/>
    <x v="0"/>
    <s v="P6"/>
    <n v="18"/>
    <x v="0"/>
    <x v="1"/>
    <n v="2700"/>
    <n v="3600"/>
    <n v="900"/>
    <n v="0.05"/>
    <n v="720"/>
  </r>
  <r>
    <x v="2"/>
    <x v="9"/>
    <s v="P2"/>
    <n v="18"/>
    <x v="1"/>
    <x v="5"/>
    <n v="1980"/>
    <n v="2430"/>
    <n v="450"/>
    <n v="0"/>
    <n v="450"/>
  </r>
  <r>
    <x v="5"/>
    <x v="9"/>
    <s v="P6"/>
    <n v="8"/>
    <x v="1"/>
    <x v="1"/>
    <n v="1200"/>
    <n v="1600"/>
    <n v="400"/>
    <n v="0"/>
    <n v="400"/>
  </r>
  <r>
    <x v="312"/>
    <x v="9"/>
    <s v="P2"/>
    <n v="18"/>
    <x v="1"/>
    <x v="5"/>
    <n v="1980"/>
    <n v="2430"/>
    <n v="450"/>
    <n v="0"/>
    <n v="450"/>
  </r>
  <r>
    <x v="232"/>
    <x v="9"/>
    <s v="P2"/>
    <n v="14"/>
    <x v="1"/>
    <x v="5"/>
    <n v="1540"/>
    <n v="1890"/>
    <n v="350"/>
    <n v="0"/>
    <n v="350"/>
  </r>
  <r>
    <x v="408"/>
    <x v="2"/>
    <s v="P4"/>
    <n v="8"/>
    <x v="0"/>
    <x v="2"/>
    <n v="1040"/>
    <n v="1280"/>
    <n v="240"/>
    <n v="0.01"/>
    <n v="227.20000000000005"/>
  </r>
  <r>
    <x v="409"/>
    <x v="5"/>
    <s v="P5"/>
    <n v="16"/>
    <x v="1"/>
    <x v="4"/>
    <n v="2240"/>
    <n v="2880"/>
    <n v="640"/>
    <n v="0.01"/>
    <n v="611.19999999999982"/>
  </r>
  <r>
    <x v="410"/>
    <x v="6"/>
    <s v="P5"/>
    <n v="16"/>
    <x v="0"/>
    <x v="4"/>
    <n v="2240"/>
    <n v="2880"/>
    <n v="640"/>
    <n v="0.05"/>
    <n v="496"/>
  </r>
  <r>
    <x v="172"/>
    <x v="4"/>
    <s v="P3"/>
    <n v="17"/>
    <x v="1"/>
    <x v="0"/>
    <n v="2040"/>
    <n v="2465"/>
    <n v="425"/>
    <n v="0"/>
    <n v="425"/>
  </r>
  <r>
    <x v="80"/>
    <x v="2"/>
    <s v="P6"/>
    <n v="11"/>
    <x v="0"/>
    <x v="1"/>
    <n v="1650"/>
    <n v="2200"/>
    <n v="550"/>
    <n v="0.01"/>
    <n v="528"/>
  </r>
  <r>
    <x v="149"/>
    <x v="7"/>
    <s v="P6"/>
    <n v="18"/>
    <x v="1"/>
    <x v="1"/>
    <n v="2700"/>
    <n v="3600"/>
    <n v="900"/>
    <n v="0.01"/>
    <n v="864"/>
  </r>
  <r>
    <x v="87"/>
    <x v="4"/>
    <s v="P5"/>
    <n v="7"/>
    <x v="1"/>
    <x v="4"/>
    <n v="980"/>
    <n v="1260"/>
    <n v="280"/>
    <n v="0"/>
    <n v="280"/>
  </r>
  <r>
    <x v="250"/>
    <x v="9"/>
    <s v="P6"/>
    <n v="13"/>
    <x v="1"/>
    <x v="1"/>
    <n v="1950"/>
    <n v="2600"/>
    <n v="650"/>
    <n v="0"/>
    <n v="650"/>
  </r>
  <r>
    <x v="411"/>
    <x v="8"/>
    <s v="P2"/>
    <n v="15"/>
    <x v="0"/>
    <x v="5"/>
    <n v="1650"/>
    <n v="2025"/>
    <n v="375"/>
    <n v="0.05"/>
    <n v="273.75"/>
  </r>
  <r>
    <x v="117"/>
    <x v="0"/>
    <s v="P3"/>
    <n v="19"/>
    <x v="0"/>
    <x v="0"/>
    <n v="2280"/>
    <n v="2755"/>
    <n v="475"/>
    <n v="0.05"/>
    <n v="337.25"/>
  </r>
  <r>
    <x v="56"/>
    <x v="3"/>
    <s v="P3"/>
    <n v="13"/>
    <x v="1"/>
    <x v="0"/>
    <n v="1560"/>
    <n v="1885"/>
    <n v="325"/>
    <n v="0.1"/>
    <n v="136.5"/>
  </r>
  <r>
    <x v="223"/>
    <x v="6"/>
    <s v="P1"/>
    <n v="20"/>
    <x v="0"/>
    <x v="3"/>
    <n v="2000"/>
    <n v="2500"/>
    <n v="500"/>
    <n v="0.05"/>
    <n v="375"/>
  </r>
  <r>
    <x v="377"/>
    <x v="7"/>
    <s v="P3"/>
    <n v="14"/>
    <x v="1"/>
    <x v="0"/>
    <n v="1680"/>
    <n v="2030"/>
    <n v="350"/>
    <n v="0.01"/>
    <n v="329.70000000000005"/>
  </r>
  <r>
    <x v="412"/>
    <x v="9"/>
    <s v="P4"/>
    <n v="5"/>
    <x v="1"/>
    <x v="2"/>
    <n v="650"/>
    <n v="800"/>
    <n v="150"/>
    <n v="0"/>
    <n v="150"/>
  </r>
  <r>
    <x v="158"/>
    <x v="6"/>
    <s v="P1"/>
    <n v="11"/>
    <x v="0"/>
    <x v="3"/>
    <n v="1100"/>
    <n v="1375"/>
    <n v="275"/>
    <n v="0.05"/>
    <n v="206.25"/>
  </r>
  <r>
    <x v="378"/>
    <x v="6"/>
    <s v="P6"/>
    <n v="18"/>
    <x v="0"/>
    <x v="1"/>
    <n v="2700"/>
    <n v="3600"/>
    <n v="900"/>
    <n v="0.05"/>
    <n v="720"/>
  </r>
  <r>
    <x v="413"/>
    <x v="2"/>
    <s v="P6"/>
    <n v="5"/>
    <x v="0"/>
    <x v="1"/>
    <n v="750"/>
    <n v="1000"/>
    <n v="250"/>
    <n v="0.01"/>
    <n v="240"/>
  </r>
  <r>
    <x v="402"/>
    <x v="9"/>
    <s v="P6"/>
    <n v="15"/>
    <x v="1"/>
    <x v="1"/>
    <n v="2250"/>
    <n v="3000"/>
    <n v="750"/>
    <n v="0"/>
    <n v="750"/>
  </r>
  <r>
    <x v="333"/>
    <x v="6"/>
    <s v="P3"/>
    <n v="20"/>
    <x v="0"/>
    <x v="0"/>
    <n v="2400"/>
    <n v="2900"/>
    <n v="500"/>
    <n v="0.05"/>
    <n v="355"/>
  </r>
  <r>
    <x v="414"/>
    <x v="2"/>
    <s v="P3"/>
    <n v="6"/>
    <x v="0"/>
    <x v="0"/>
    <n v="720"/>
    <n v="870"/>
    <n v="150"/>
    <n v="0.01"/>
    <n v="141.29999999999995"/>
  </r>
  <r>
    <x v="225"/>
    <x v="5"/>
    <s v="P2"/>
    <n v="6"/>
    <x v="1"/>
    <x v="5"/>
    <n v="660"/>
    <n v="810"/>
    <n v="150"/>
    <n v="0.01"/>
    <n v="141.89999999999998"/>
  </r>
  <r>
    <x v="415"/>
    <x v="5"/>
    <s v="P1"/>
    <n v="14"/>
    <x v="1"/>
    <x v="3"/>
    <n v="1400"/>
    <n v="1750"/>
    <n v="350"/>
    <n v="0.01"/>
    <n v="332.5"/>
  </r>
  <r>
    <x v="416"/>
    <x v="2"/>
    <s v="P3"/>
    <n v="10"/>
    <x v="0"/>
    <x v="0"/>
    <n v="1200"/>
    <n v="1450"/>
    <n v="250"/>
    <n v="0.01"/>
    <n v="235.5"/>
  </r>
  <r>
    <x v="115"/>
    <x v="3"/>
    <s v="P3"/>
    <n v="15"/>
    <x v="1"/>
    <x v="0"/>
    <n v="1800"/>
    <n v="2175"/>
    <n v="375"/>
    <n v="0.1"/>
    <n v="157.5"/>
  </r>
  <r>
    <x v="44"/>
    <x v="2"/>
    <s v="P2"/>
    <n v="6"/>
    <x v="0"/>
    <x v="5"/>
    <n v="660"/>
    <n v="810"/>
    <n v="150"/>
    <n v="0.01"/>
    <n v="141.89999999999998"/>
  </r>
  <r>
    <x v="277"/>
    <x v="3"/>
    <s v="P3"/>
    <n v="17"/>
    <x v="1"/>
    <x v="0"/>
    <n v="2040"/>
    <n v="2465"/>
    <n v="425"/>
    <n v="0.1"/>
    <n v="178.5"/>
  </r>
  <r>
    <x v="243"/>
    <x v="5"/>
    <s v="P5"/>
    <n v="18"/>
    <x v="1"/>
    <x v="4"/>
    <n v="2520"/>
    <n v="3240"/>
    <n v="720"/>
    <n v="0.01"/>
    <n v="687.59999999999991"/>
  </r>
  <r>
    <x v="417"/>
    <x v="1"/>
    <s v="P5"/>
    <n v="12"/>
    <x v="1"/>
    <x v="4"/>
    <n v="1680"/>
    <n v="2160"/>
    <n v="480"/>
    <n v="0"/>
    <n v="480"/>
  </r>
  <r>
    <x v="205"/>
    <x v="1"/>
    <s v="P4"/>
    <n v="14"/>
    <x v="1"/>
    <x v="2"/>
    <n v="1820"/>
    <n v="2240"/>
    <n v="420"/>
    <n v="0"/>
    <n v="420"/>
  </r>
  <r>
    <x v="153"/>
    <x v="9"/>
    <s v="P1"/>
    <n v="11"/>
    <x v="1"/>
    <x v="3"/>
    <n v="1100"/>
    <n v="1375"/>
    <n v="275"/>
    <n v="0"/>
    <n v="275"/>
  </r>
  <r>
    <x v="418"/>
    <x v="0"/>
    <s v="P1"/>
    <n v="19"/>
    <x v="0"/>
    <x v="3"/>
    <n v="1900"/>
    <n v="2375"/>
    <n v="475"/>
    <n v="0.05"/>
    <n v="356.25"/>
  </r>
  <r>
    <x v="419"/>
    <x v="6"/>
    <s v="P3"/>
    <n v="5"/>
    <x v="0"/>
    <x v="0"/>
    <n v="600"/>
    <n v="725"/>
    <n v="125"/>
    <n v="0.05"/>
    <n v="88.75"/>
  </r>
  <r>
    <x v="420"/>
    <x v="0"/>
    <s v="P6"/>
    <n v="12"/>
    <x v="0"/>
    <x v="1"/>
    <n v="1800"/>
    <n v="2400"/>
    <n v="600"/>
    <n v="0.05"/>
    <n v="480"/>
  </r>
  <r>
    <x v="421"/>
    <x v="2"/>
    <s v="P1"/>
    <n v="5"/>
    <x v="0"/>
    <x v="3"/>
    <n v="500"/>
    <n v="625"/>
    <n v="125"/>
    <n v="0.01"/>
    <n v="118.75"/>
  </r>
  <r>
    <x v="342"/>
    <x v="9"/>
    <s v="P2"/>
    <n v="13"/>
    <x v="1"/>
    <x v="5"/>
    <n v="1430"/>
    <n v="1755"/>
    <n v="325"/>
    <n v="0"/>
    <n v="325"/>
  </r>
  <r>
    <x v="72"/>
    <x v="5"/>
    <s v="P6"/>
    <n v="17"/>
    <x v="1"/>
    <x v="1"/>
    <n v="2550"/>
    <n v="3400"/>
    <n v="850"/>
    <n v="0.01"/>
    <n v="816"/>
  </r>
  <r>
    <x v="422"/>
    <x v="4"/>
    <s v="P3"/>
    <n v="10"/>
    <x v="1"/>
    <x v="0"/>
    <n v="1200"/>
    <n v="1450"/>
    <n v="250"/>
    <n v="0"/>
    <n v="250"/>
  </r>
  <r>
    <x v="397"/>
    <x v="6"/>
    <s v="P5"/>
    <n v="14"/>
    <x v="0"/>
    <x v="4"/>
    <n v="1960"/>
    <n v="2520"/>
    <n v="560"/>
    <n v="0.05"/>
    <n v="434"/>
  </r>
  <r>
    <x v="423"/>
    <x v="6"/>
    <s v="P1"/>
    <n v="11"/>
    <x v="0"/>
    <x v="3"/>
    <n v="1100"/>
    <n v="1375"/>
    <n v="275"/>
    <n v="0.05"/>
    <n v="206.25"/>
  </r>
  <r>
    <x v="229"/>
    <x v="6"/>
    <s v="P5"/>
    <n v="17"/>
    <x v="0"/>
    <x v="4"/>
    <n v="2380"/>
    <n v="3060"/>
    <n v="680"/>
    <n v="0.05"/>
    <n v="527"/>
  </r>
  <r>
    <x v="424"/>
    <x v="2"/>
    <s v="P4"/>
    <n v="17"/>
    <x v="0"/>
    <x v="2"/>
    <n v="2210"/>
    <n v="2720"/>
    <n v="510"/>
    <n v="0.01"/>
    <n v="482.80000000000018"/>
  </r>
  <r>
    <x v="14"/>
    <x v="3"/>
    <s v="P5"/>
    <n v="5"/>
    <x v="1"/>
    <x v="4"/>
    <n v="700"/>
    <n v="900"/>
    <n v="200"/>
    <n v="0.1"/>
    <n v="110"/>
  </r>
  <r>
    <x v="425"/>
    <x v="5"/>
    <s v="P2"/>
    <n v="12"/>
    <x v="1"/>
    <x v="5"/>
    <n v="1320"/>
    <n v="1620"/>
    <n v="300"/>
    <n v="0.01"/>
    <n v="283.79999999999995"/>
  </r>
  <r>
    <x v="246"/>
    <x v="6"/>
    <s v="P4"/>
    <n v="9"/>
    <x v="0"/>
    <x v="2"/>
    <n v="1170"/>
    <n v="1440"/>
    <n v="270"/>
    <n v="0.05"/>
    <n v="198"/>
  </r>
  <r>
    <x v="87"/>
    <x v="5"/>
    <s v="P2"/>
    <n v="10"/>
    <x v="1"/>
    <x v="5"/>
    <n v="1100"/>
    <n v="1350"/>
    <n v="250"/>
    <n v="0.01"/>
    <n v="236.5"/>
  </r>
  <r>
    <x v="426"/>
    <x v="8"/>
    <s v="P3"/>
    <n v="10"/>
    <x v="0"/>
    <x v="0"/>
    <n v="1200"/>
    <n v="1450"/>
    <n v="250"/>
    <n v="0.05"/>
    <n v="177.5"/>
  </r>
  <r>
    <x v="427"/>
    <x v="7"/>
    <s v="P2"/>
    <n v="12"/>
    <x v="1"/>
    <x v="5"/>
    <n v="1320"/>
    <n v="1620"/>
    <n v="300"/>
    <n v="0.01"/>
    <n v="283.79999999999995"/>
  </r>
  <r>
    <x v="300"/>
    <x v="0"/>
    <s v="P6"/>
    <n v="18"/>
    <x v="0"/>
    <x v="1"/>
    <n v="2700"/>
    <n v="3600"/>
    <n v="900"/>
    <n v="0.05"/>
    <n v="720"/>
  </r>
  <r>
    <x v="428"/>
    <x v="9"/>
    <s v="P5"/>
    <n v="9"/>
    <x v="1"/>
    <x v="4"/>
    <n v="1260"/>
    <n v="1620"/>
    <n v="360"/>
    <n v="0"/>
    <n v="360"/>
  </r>
  <r>
    <x v="2"/>
    <x v="1"/>
    <s v="P6"/>
    <n v="7"/>
    <x v="1"/>
    <x v="1"/>
    <n v="1050"/>
    <n v="1400"/>
    <n v="350"/>
    <n v="0"/>
    <n v="350"/>
  </r>
  <r>
    <x v="418"/>
    <x v="2"/>
    <s v="P3"/>
    <n v="17"/>
    <x v="0"/>
    <x v="0"/>
    <n v="2040"/>
    <n v="2465"/>
    <n v="425"/>
    <n v="0.01"/>
    <n v="400.34999999999991"/>
  </r>
  <r>
    <x v="100"/>
    <x v="2"/>
    <s v="P3"/>
    <n v="7"/>
    <x v="0"/>
    <x v="0"/>
    <n v="840"/>
    <n v="1015"/>
    <n v="175"/>
    <n v="0.01"/>
    <n v="164.85000000000002"/>
  </r>
  <r>
    <x v="429"/>
    <x v="0"/>
    <s v="P6"/>
    <n v="18"/>
    <x v="0"/>
    <x v="1"/>
    <n v="2700"/>
    <n v="3600"/>
    <n v="900"/>
    <n v="0.05"/>
    <n v="720"/>
  </r>
  <r>
    <x v="225"/>
    <x v="1"/>
    <s v="P3"/>
    <n v="13"/>
    <x v="1"/>
    <x v="0"/>
    <n v="1560"/>
    <n v="1885"/>
    <n v="325"/>
    <n v="0"/>
    <n v="325"/>
  </r>
  <r>
    <x v="102"/>
    <x v="3"/>
    <s v="P4"/>
    <n v="10"/>
    <x v="1"/>
    <x v="2"/>
    <n v="1300"/>
    <n v="1600"/>
    <n v="300"/>
    <n v="0.1"/>
    <n v="140"/>
  </r>
  <r>
    <x v="430"/>
    <x v="6"/>
    <s v="P2"/>
    <n v="17"/>
    <x v="0"/>
    <x v="5"/>
    <n v="1870"/>
    <n v="2295"/>
    <n v="425"/>
    <n v="0.05"/>
    <n v="310.25"/>
  </r>
  <r>
    <x v="431"/>
    <x v="8"/>
    <s v="P5"/>
    <n v="10"/>
    <x v="0"/>
    <x v="4"/>
    <n v="1400"/>
    <n v="1800"/>
    <n v="400"/>
    <n v="0.05"/>
    <n v="310"/>
  </r>
  <r>
    <x v="432"/>
    <x v="4"/>
    <s v="P6"/>
    <n v="10"/>
    <x v="1"/>
    <x v="1"/>
    <n v="1500"/>
    <n v="2000"/>
    <n v="500"/>
    <n v="0"/>
    <n v="500"/>
  </r>
  <r>
    <x v="51"/>
    <x v="9"/>
    <s v="P4"/>
    <n v="14"/>
    <x v="1"/>
    <x v="2"/>
    <n v="1820"/>
    <n v="2240"/>
    <n v="420"/>
    <n v="0"/>
    <n v="420"/>
  </r>
  <r>
    <x v="433"/>
    <x v="3"/>
    <s v="P4"/>
    <n v="8"/>
    <x v="1"/>
    <x v="2"/>
    <n v="1040"/>
    <n v="1280"/>
    <n v="240"/>
    <n v="0.1"/>
    <n v="112"/>
  </r>
  <r>
    <x v="434"/>
    <x v="6"/>
    <s v="P3"/>
    <n v="16"/>
    <x v="0"/>
    <x v="0"/>
    <n v="1920"/>
    <n v="2320"/>
    <n v="400"/>
    <n v="0.05"/>
    <n v="284"/>
  </r>
  <r>
    <x v="435"/>
    <x v="6"/>
    <s v="P6"/>
    <n v="17"/>
    <x v="0"/>
    <x v="1"/>
    <n v="2550"/>
    <n v="3400"/>
    <n v="850"/>
    <n v="0.05"/>
    <n v="680"/>
  </r>
  <r>
    <x v="312"/>
    <x v="8"/>
    <s v="P2"/>
    <n v="15"/>
    <x v="0"/>
    <x v="5"/>
    <n v="1650"/>
    <n v="2025"/>
    <n v="375"/>
    <n v="0.05"/>
    <n v="273.75"/>
  </r>
  <r>
    <x v="245"/>
    <x v="9"/>
    <s v="P3"/>
    <n v="8"/>
    <x v="1"/>
    <x v="0"/>
    <n v="960"/>
    <n v="1160"/>
    <n v="200"/>
    <n v="0"/>
    <n v="200"/>
  </r>
  <r>
    <x v="326"/>
    <x v="9"/>
    <s v="P1"/>
    <n v="19"/>
    <x v="1"/>
    <x v="3"/>
    <n v="1900"/>
    <n v="2375"/>
    <n v="475"/>
    <n v="0"/>
    <n v="475"/>
  </r>
  <r>
    <x v="436"/>
    <x v="3"/>
    <s v="P5"/>
    <n v="10"/>
    <x v="1"/>
    <x v="4"/>
    <n v="1400"/>
    <n v="1800"/>
    <n v="400"/>
    <n v="0.1"/>
    <n v="220"/>
  </r>
  <r>
    <x v="437"/>
    <x v="0"/>
    <s v="P2"/>
    <n v="16"/>
    <x v="0"/>
    <x v="5"/>
    <n v="1760"/>
    <n v="2160"/>
    <n v="400"/>
    <n v="0.05"/>
    <n v="292"/>
  </r>
  <r>
    <x v="137"/>
    <x v="1"/>
    <s v="P1"/>
    <n v="7"/>
    <x v="1"/>
    <x v="3"/>
    <n v="700"/>
    <n v="875"/>
    <n v="175"/>
    <n v="0"/>
    <n v="175"/>
  </r>
  <r>
    <x v="322"/>
    <x v="0"/>
    <s v="P6"/>
    <n v="14"/>
    <x v="0"/>
    <x v="1"/>
    <n v="2100"/>
    <n v="2800"/>
    <n v="700"/>
    <n v="0.05"/>
    <n v="560"/>
  </r>
  <r>
    <x v="41"/>
    <x v="5"/>
    <s v="P4"/>
    <n v="16"/>
    <x v="1"/>
    <x v="2"/>
    <n v="2080"/>
    <n v="2560"/>
    <n v="480"/>
    <n v="0.01"/>
    <n v="454.40000000000009"/>
  </r>
  <r>
    <x v="255"/>
    <x v="0"/>
    <s v="P2"/>
    <n v="13"/>
    <x v="0"/>
    <x v="5"/>
    <n v="1430"/>
    <n v="1755"/>
    <n v="325"/>
    <n v="0.05"/>
    <n v="237.25"/>
  </r>
  <r>
    <x v="149"/>
    <x v="4"/>
    <s v="P1"/>
    <n v="6"/>
    <x v="1"/>
    <x v="3"/>
    <n v="600"/>
    <n v="750"/>
    <n v="150"/>
    <n v="0"/>
    <n v="150"/>
  </r>
  <r>
    <x v="438"/>
    <x v="9"/>
    <s v="P4"/>
    <n v="16"/>
    <x v="1"/>
    <x v="2"/>
    <n v="2080"/>
    <n v="2560"/>
    <n v="480"/>
    <n v="0"/>
    <n v="480"/>
  </r>
  <r>
    <x v="439"/>
    <x v="0"/>
    <s v="P4"/>
    <n v="13"/>
    <x v="0"/>
    <x v="2"/>
    <n v="1690"/>
    <n v="2080"/>
    <n v="390"/>
    <n v="0.05"/>
    <n v="286"/>
  </r>
  <r>
    <x v="440"/>
    <x v="1"/>
    <s v="P3"/>
    <n v="12"/>
    <x v="1"/>
    <x v="0"/>
    <n v="1440"/>
    <n v="1740"/>
    <n v="300"/>
    <n v="0"/>
    <n v="300"/>
  </r>
  <r>
    <x v="437"/>
    <x v="6"/>
    <s v="P5"/>
    <n v="6"/>
    <x v="0"/>
    <x v="4"/>
    <n v="840"/>
    <n v="1080"/>
    <n v="240"/>
    <n v="0.05"/>
    <n v="186"/>
  </r>
  <r>
    <x v="441"/>
    <x v="1"/>
    <s v="P4"/>
    <n v="7"/>
    <x v="1"/>
    <x v="2"/>
    <n v="910"/>
    <n v="1120"/>
    <n v="210"/>
    <n v="0"/>
    <n v="210"/>
  </r>
  <r>
    <x v="442"/>
    <x v="2"/>
    <s v="P6"/>
    <n v="12"/>
    <x v="0"/>
    <x v="1"/>
    <n v="1800"/>
    <n v="2400"/>
    <n v="600"/>
    <n v="0.01"/>
    <n v="576"/>
  </r>
  <r>
    <x v="443"/>
    <x v="5"/>
    <s v="P3"/>
    <n v="18"/>
    <x v="1"/>
    <x v="0"/>
    <n v="2160"/>
    <n v="2610"/>
    <n v="450"/>
    <n v="0.01"/>
    <n v="423.90000000000009"/>
  </r>
  <r>
    <x v="444"/>
    <x v="6"/>
    <s v="P1"/>
    <n v="14"/>
    <x v="0"/>
    <x v="3"/>
    <n v="1400"/>
    <n v="1750"/>
    <n v="350"/>
    <n v="0.05"/>
    <n v="262.5"/>
  </r>
  <r>
    <x v="359"/>
    <x v="9"/>
    <s v="P4"/>
    <n v="16"/>
    <x v="1"/>
    <x v="2"/>
    <n v="2080"/>
    <n v="2560"/>
    <n v="480"/>
    <n v="0"/>
    <n v="480"/>
  </r>
  <r>
    <x v="232"/>
    <x v="2"/>
    <s v="P4"/>
    <n v="7"/>
    <x v="0"/>
    <x v="2"/>
    <n v="910"/>
    <n v="1120"/>
    <n v="210"/>
    <n v="0.01"/>
    <n v="198.79999999999995"/>
  </r>
  <r>
    <x v="190"/>
    <x v="7"/>
    <s v="P4"/>
    <n v="15"/>
    <x v="1"/>
    <x v="2"/>
    <n v="1950"/>
    <n v="2400"/>
    <n v="450"/>
    <n v="0.01"/>
    <n v="426"/>
  </r>
  <r>
    <x v="445"/>
    <x v="4"/>
    <s v="P5"/>
    <n v="15"/>
    <x v="1"/>
    <x v="4"/>
    <n v="2100"/>
    <n v="2700"/>
    <n v="600"/>
    <n v="0"/>
    <n v="600"/>
  </r>
  <r>
    <x v="446"/>
    <x v="9"/>
    <s v="P4"/>
    <n v="10"/>
    <x v="1"/>
    <x v="2"/>
    <n v="1300"/>
    <n v="1600"/>
    <n v="300"/>
    <n v="0"/>
    <n v="300"/>
  </r>
  <r>
    <x v="447"/>
    <x v="1"/>
    <s v="P3"/>
    <n v="20"/>
    <x v="1"/>
    <x v="0"/>
    <n v="2400"/>
    <n v="2900"/>
    <n v="500"/>
    <n v="0"/>
    <n v="500"/>
  </r>
  <r>
    <x v="448"/>
    <x v="6"/>
    <s v="P4"/>
    <n v="16"/>
    <x v="0"/>
    <x v="2"/>
    <n v="2080"/>
    <n v="2560"/>
    <n v="480"/>
    <n v="0.05"/>
    <n v="352"/>
  </r>
  <r>
    <x v="449"/>
    <x v="8"/>
    <s v="P2"/>
    <n v="16"/>
    <x v="0"/>
    <x v="5"/>
    <n v="1760"/>
    <n v="2160"/>
    <n v="400"/>
    <n v="0.05"/>
    <n v="292"/>
  </r>
  <r>
    <x v="450"/>
    <x v="8"/>
    <s v="P1"/>
    <n v="5"/>
    <x v="0"/>
    <x v="3"/>
    <n v="500"/>
    <n v="625"/>
    <n v="125"/>
    <n v="0.05"/>
    <n v="93.75"/>
  </r>
  <r>
    <x v="241"/>
    <x v="8"/>
    <s v="P3"/>
    <n v="20"/>
    <x v="0"/>
    <x v="0"/>
    <n v="2400"/>
    <n v="2900"/>
    <n v="500"/>
    <n v="0.05"/>
    <n v="355"/>
  </r>
  <r>
    <x v="378"/>
    <x v="8"/>
    <s v="P6"/>
    <n v="18"/>
    <x v="0"/>
    <x v="1"/>
    <n v="2700"/>
    <n v="3600"/>
    <n v="900"/>
    <n v="0.05"/>
    <n v="720"/>
  </r>
  <r>
    <x v="59"/>
    <x v="0"/>
    <s v="P6"/>
    <n v="19"/>
    <x v="0"/>
    <x v="1"/>
    <n v="2850"/>
    <n v="3800"/>
    <n v="950"/>
    <n v="0.05"/>
    <n v="760"/>
  </r>
  <r>
    <x v="70"/>
    <x v="8"/>
    <s v="P1"/>
    <n v="15"/>
    <x v="0"/>
    <x v="3"/>
    <n v="1500"/>
    <n v="1875"/>
    <n v="375"/>
    <n v="0.05"/>
    <n v="281.25"/>
  </r>
  <r>
    <x v="225"/>
    <x v="1"/>
    <s v="P2"/>
    <n v="7"/>
    <x v="1"/>
    <x v="5"/>
    <n v="770"/>
    <n v="945"/>
    <n v="175"/>
    <n v="0"/>
    <n v="175"/>
  </r>
  <r>
    <x v="69"/>
    <x v="1"/>
    <s v="P2"/>
    <n v="6"/>
    <x v="1"/>
    <x v="5"/>
    <n v="660"/>
    <n v="810"/>
    <n v="150"/>
    <n v="0"/>
    <n v="150"/>
  </r>
  <r>
    <x v="451"/>
    <x v="8"/>
    <s v="P4"/>
    <n v="17"/>
    <x v="0"/>
    <x v="2"/>
    <n v="2210"/>
    <n v="2720"/>
    <n v="510"/>
    <n v="0.05"/>
    <n v="374"/>
  </r>
  <r>
    <x v="452"/>
    <x v="8"/>
    <s v="P1"/>
    <n v="19"/>
    <x v="0"/>
    <x v="3"/>
    <n v="1900"/>
    <n v="2375"/>
    <n v="475"/>
    <n v="0.05"/>
    <n v="356.25"/>
  </r>
  <r>
    <x v="453"/>
    <x v="6"/>
    <s v="P5"/>
    <n v="18"/>
    <x v="0"/>
    <x v="4"/>
    <n v="2520"/>
    <n v="3240"/>
    <n v="720"/>
    <n v="0.05"/>
    <n v="558"/>
  </r>
  <r>
    <x v="426"/>
    <x v="8"/>
    <s v="P2"/>
    <n v="10"/>
    <x v="0"/>
    <x v="5"/>
    <n v="1100"/>
    <n v="1350"/>
    <n v="250"/>
    <n v="0.05"/>
    <n v="182.5"/>
  </r>
  <r>
    <x v="454"/>
    <x v="6"/>
    <s v="P4"/>
    <n v="18"/>
    <x v="0"/>
    <x v="2"/>
    <n v="2340"/>
    <n v="2880"/>
    <n v="540"/>
    <n v="0.05"/>
    <n v="396"/>
  </r>
  <r>
    <x v="455"/>
    <x v="4"/>
    <s v="P2"/>
    <n v="7"/>
    <x v="1"/>
    <x v="5"/>
    <n v="770"/>
    <n v="945"/>
    <n v="175"/>
    <n v="0"/>
    <n v="175"/>
  </r>
  <r>
    <x v="321"/>
    <x v="8"/>
    <s v="P6"/>
    <n v="8"/>
    <x v="0"/>
    <x v="1"/>
    <n v="1200"/>
    <n v="1600"/>
    <n v="400"/>
    <n v="0.05"/>
    <n v="320"/>
  </r>
  <r>
    <x v="198"/>
    <x v="0"/>
    <s v="P3"/>
    <n v="17"/>
    <x v="0"/>
    <x v="0"/>
    <n v="2040"/>
    <n v="2465"/>
    <n v="425"/>
    <n v="0.05"/>
    <n v="301.75"/>
  </r>
  <r>
    <x v="456"/>
    <x v="0"/>
    <s v="P2"/>
    <n v="18"/>
    <x v="0"/>
    <x v="5"/>
    <n v="1980"/>
    <n v="2430"/>
    <n v="450"/>
    <n v="0.05"/>
    <n v="328.5"/>
  </r>
  <r>
    <x v="138"/>
    <x v="2"/>
    <s v="P4"/>
    <n v="13"/>
    <x v="0"/>
    <x v="2"/>
    <n v="1690"/>
    <n v="2080"/>
    <n v="390"/>
    <n v="0.01"/>
    <n v="369.19999999999982"/>
  </r>
  <r>
    <x v="457"/>
    <x v="4"/>
    <s v="P2"/>
    <n v="18"/>
    <x v="1"/>
    <x v="5"/>
    <n v="1980"/>
    <n v="2430"/>
    <n v="450"/>
    <n v="0"/>
    <n v="450"/>
  </r>
  <r>
    <x v="383"/>
    <x v="1"/>
    <s v="P3"/>
    <n v="17"/>
    <x v="1"/>
    <x v="0"/>
    <n v="2040"/>
    <n v="2465"/>
    <n v="425"/>
    <n v="0"/>
    <n v="425"/>
  </r>
  <r>
    <x v="458"/>
    <x v="2"/>
    <s v="P2"/>
    <n v="13"/>
    <x v="0"/>
    <x v="5"/>
    <n v="1430"/>
    <n v="1755"/>
    <n v="325"/>
    <n v="0.01"/>
    <n v="307.45000000000005"/>
  </r>
  <r>
    <x v="451"/>
    <x v="4"/>
    <s v="P2"/>
    <n v="7"/>
    <x v="1"/>
    <x v="5"/>
    <n v="770"/>
    <n v="945"/>
    <n v="175"/>
    <n v="0"/>
    <n v="175"/>
  </r>
  <r>
    <x v="309"/>
    <x v="6"/>
    <s v="P1"/>
    <n v="6"/>
    <x v="0"/>
    <x v="3"/>
    <n v="600"/>
    <n v="750"/>
    <n v="150"/>
    <n v="0.05"/>
    <n v="112.5"/>
  </r>
  <r>
    <x v="50"/>
    <x v="3"/>
    <s v="P2"/>
    <n v="15"/>
    <x v="1"/>
    <x v="5"/>
    <n v="1650"/>
    <n v="2025"/>
    <n v="375"/>
    <n v="0.1"/>
    <n v="172.5"/>
  </r>
  <r>
    <x v="459"/>
    <x v="0"/>
    <s v="P4"/>
    <n v="19"/>
    <x v="0"/>
    <x v="2"/>
    <n v="2470"/>
    <n v="3040"/>
    <n v="570"/>
    <n v="0.05"/>
    <n v="418"/>
  </r>
  <r>
    <x v="460"/>
    <x v="9"/>
    <s v="P6"/>
    <n v="11"/>
    <x v="1"/>
    <x v="1"/>
    <n v="1650"/>
    <n v="2200"/>
    <n v="550"/>
    <n v="0"/>
    <n v="550"/>
  </r>
  <r>
    <x v="327"/>
    <x v="4"/>
    <s v="P5"/>
    <n v="20"/>
    <x v="1"/>
    <x v="4"/>
    <n v="2800"/>
    <n v="3600"/>
    <n v="800"/>
    <n v="0"/>
    <n v="800"/>
  </r>
  <r>
    <x v="2"/>
    <x v="9"/>
    <s v="P1"/>
    <n v="17"/>
    <x v="1"/>
    <x v="3"/>
    <n v="1700"/>
    <n v="2125"/>
    <n v="425"/>
    <n v="0"/>
    <n v="425"/>
  </r>
  <r>
    <x v="84"/>
    <x v="4"/>
    <s v="P1"/>
    <n v="5"/>
    <x v="1"/>
    <x v="3"/>
    <n v="500"/>
    <n v="625"/>
    <n v="125"/>
    <n v="0"/>
    <n v="125"/>
  </r>
  <r>
    <x v="461"/>
    <x v="8"/>
    <s v="P4"/>
    <n v="14"/>
    <x v="0"/>
    <x v="2"/>
    <n v="1820"/>
    <n v="2240"/>
    <n v="420"/>
    <n v="0.05"/>
    <n v="308"/>
  </r>
  <r>
    <x v="462"/>
    <x v="5"/>
    <s v="P6"/>
    <n v="9"/>
    <x v="1"/>
    <x v="1"/>
    <n v="1350"/>
    <n v="1800"/>
    <n v="450"/>
    <n v="0.01"/>
    <n v="432"/>
  </r>
  <r>
    <x v="78"/>
    <x v="8"/>
    <s v="P5"/>
    <n v="16"/>
    <x v="0"/>
    <x v="4"/>
    <n v="2240"/>
    <n v="2880"/>
    <n v="640"/>
    <n v="0.05"/>
    <n v="496"/>
  </r>
  <r>
    <x v="463"/>
    <x v="1"/>
    <s v="P4"/>
    <n v="5"/>
    <x v="1"/>
    <x v="2"/>
    <n v="650"/>
    <n v="800"/>
    <n v="150"/>
    <n v="0"/>
    <n v="150"/>
  </r>
  <r>
    <x v="9"/>
    <x v="8"/>
    <s v="P6"/>
    <n v="16"/>
    <x v="0"/>
    <x v="1"/>
    <n v="2400"/>
    <n v="3200"/>
    <n v="800"/>
    <n v="0.05"/>
    <n v="640"/>
  </r>
  <r>
    <x v="130"/>
    <x v="3"/>
    <s v="P1"/>
    <n v="15"/>
    <x v="1"/>
    <x v="3"/>
    <n v="1500"/>
    <n v="1875"/>
    <n v="375"/>
    <n v="0.1"/>
    <n v="187.5"/>
  </r>
  <r>
    <x v="464"/>
    <x v="0"/>
    <s v="P2"/>
    <n v="6"/>
    <x v="0"/>
    <x v="5"/>
    <n v="660"/>
    <n v="810"/>
    <n v="150"/>
    <n v="0.05"/>
    <n v="109.5"/>
  </r>
  <r>
    <x v="362"/>
    <x v="9"/>
    <s v="P4"/>
    <n v="12"/>
    <x v="1"/>
    <x v="2"/>
    <n v="1560"/>
    <n v="1920"/>
    <n v="360"/>
    <n v="0"/>
    <n v="360"/>
  </r>
  <r>
    <x v="240"/>
    <x v="2"/>
    <s v="P2"/>
    <n v="13"/>
    <x v="0"/>
    <x v="5"/>
    <n v="1430"/>
    <n v="1755"/>
    <n v="325"/>
    <n v="0.01"/>
    <n v="307.45000000000005"/>
  </r>
  <r>
    <x v="465"/>
    <x v="8"/>
    <s v="P6"/>
    <n v="16"/>
    <x v="0"/>
    <x v="1"/>
    <n v="2400"/>
    <n v="3200"/>
    <n v="800"/>
    <n v="0.05"/>
    <n v="640"/>
  </r>
  <r>
    <x v="136"/>
    <x v="5"/>
    <s v="P2"/>
    <n v="11"/>
    <x v="1"/>
    <x v="5"/>
    <n v="1210"/>
    <n v="1485"/>
    <n v="275"/>
    <n v="0.01"/>
    <n v="260.15000000000009"/>
  </r>
  <r>
    <x v="36"/>
    <x v="9"/>
    <s v="P1"/>
    <n v="11"/>
    <x v="1"/>
    <x v="3"/>
    <n v="1100"/>
    <n v="1375"/>
    <n v="275"/>
    <n v="0"/>
    <n v="275"/>
  </r>
  <r>
    <x v="466"/>
    <x v="1"/>
    <s v="P1"/>
    <n v="14"/>
    <x v="1"/>
    <x v="3"/>
    <n v="1400"/>
    <n v="1750"/>
    <n v="350"/>
    <n v="0"/>
    <n v="350"/>
  </r>
  <r>
    <x v="46"/>
    <x v="4"/>
    <s v="P5"/>
    <n v="9"/>
    <x v="1"/>
    <x v="4"/>
    <n v="1260"/>
    <n v="1620"/>
    <n v="360"/>
    <n v="0"/>
    <n v="360"/>
  </r>
  <r>
    <x v="467"/>
    <x v="1"/>
    <s v="P5"/>
    <n v="13"/>
    <x v="1"/>
    <x v="4"/>
    <n v="1820"/>
    <n v="2340"/>
    <n v="520"/>
    <n v="0"/>
    <n v="520"/>
  </r>
  <r>
    <x v="468"/>
    <x v="0"/>
    <s v="P5"/>
    <n v="10"/>
    <x v="0"/>
    <x v="4"/>
    <n v="1400"/>
    <n v="1800"/>
    <n v="400"/>
    <n v="0.05"/>
    <n v="310"/>
  </r>
  <r>
    <x v="35"/>
    <x v="2"/>
    <s v="P5"/>
    <n v="15"/>
    <x v="0"/>
    <x v="4"/>
    <n v="2100"/>
    <n v="2700"/>
    <n v="600"/>
    <n v="0.01"/>
    <n v="573"/>
  </r>
  <r>
    <x v="469"/>
    <x v="1"/>
    <s v="P4"/>
    <n v="19"/>
    <x v="1"/>
    <x v="2"/>
    <n v="2470"/>
    <n v="3040"/>
    <n v="570"/>
    <n v="0"/>
    <n v="570"/>
  </r>
  <r>
    <x v="359"/>
    <x v="8"/>
    <s v="P6"/>
    <n v="9"/>
    <x v="0"/>
    <x v="1"/>
    <n v="1350"/>
    <n v="1800"/>
    <n v="450"/>
    <n v="0.05"/>
    <n v="360"/>
  </r>
  <r>
    <x v="470"/>
    <x v="6"/>
    <s v="P1"/>
    <n v="9"/>
    <x v="0"/>
    <x v="3"/>
    <n v="900"/>
    <n v="1125"/>
    <n v="225"/>
    <n v="0.05"/>
    <n v="168.75"/>
  </r>
  <r>
    <x v="471"/>
    <x v="1"/>
    <s v="P1"/>
    <n v="18"/>
    <x v="1"/>
    <x v="3"/>
    <n v="1800"/>
    <n v="2250"/>
    <n v="450"/>
    <n v="0"/>
    <n v="450"/>
  </r>
  <r>
    <x v="425"/>
    <x v="5"/>
    <s v="P3"/>
    <n v="10"/>
    <x v="1"/>
    <x v="0"/>
    <n v="1200"/>
    <n v="1450"/>
    <n v="250"/>
    <n v="0.01"/>
    <n v="235.5"/>
  </r>
  <r>
    <x v="472"/>
    <x v="3"/>
    <s v="P6"/>
    <n v="19"/>
    <x v="1"/>
    <x v="1"/>
    <n v="2850"/>
    <n v="3800"/>
    <n v="950"/>
    <n v="0.1"/>
    <n v="570"/>
  </r>
  <r>
    <x v="118"/>
    <x v="5"/>
    <s v="P5"/>
    <n v="14"/>
    <x v="1"/>
    <x v="4"/>
    <n v="1960"/>
    <n v="2520"/>
    <n v="560"/>
    <n v="0.01"/>
    <n v="534.80000000000018"/>
  </r>
  <r>
    <x v="473"/>
    <x v="0"/>
    <s v="P5"/>
    <n v="16"/>
    <x v="0"/>
    <x v="4"/>
    <n v="2240"/>
    <n v="2880"/>
    <n v="640"/>
    <n v="0.05"/>
    <n v="496"/>
  </r>
  <r>
    <x v="474"/>
    <x v="8"/>
    <s v="P1"/>
    <n v="19"/>
    <x v="0"/>
    <x v="3"/>
    <n v="1900"/>
    <n v="2375"/>
    <n v="475"/>
    <n v="0.05"/>
    <n v="356.25"/>
  </r>
  <r>
    <x v="221"/>
    <x v="2"/>
    <s v="P2"/>
    <n v="12"/>
    <x v="0"/>
    <x v="5"/>
    <n v="1320"/>
    <n v="1620"/>
    <n v="300"/>
    <n v="0.01"/>
    <n v="283.79999999999995"/>
  </r>
  <r>
    <x v="475"/>
    <x v="1"/>
    <s v="P2"/>
    <n v="12"/>
    <x v="1"/>
    <x v="5"/>
    <n v="1320"/>
    <n v="1620"/>
    <n v="300"/>
    <n v="0"/>
    <n v="300"/>
  </r>
  <r>
    <x v="275"/>
    <x v="2"/>
    <s v="P5"/>
    <n v="19"/>
    <x v="0"/>
    <x v="4"/>
    <n v="2660"/>
    <n v="3420"/>
    <n v="760"/>
    <n v="0.01"/>
    <n v="725.80000000000018"/>
  </r>
  <r>
    <x v="303"/>
    <x v="5"/>
    <s v="P6"/>
    <n v="10"/>
    <x v="1"/>
    <x v="1"/>
    <n v="1500"/>
    <n v="2000"/>
    <n v="500"/>
    <n v="0.01"/>
    <n v="480"/>
  </r>
  <r>
    <x v="476"/>
    <x v="9"/>
    <s v="P3"/>
    <n v="7"/>
    <x v="1"/>
    <x v="0"/>
    <n v="840"/>
    <n v="1015"/>
    <n v="175"/>
    <n v="0"/>
    <n v="175"/>
  </r>
  <r>
    <x v="24"/>
    <x v="2"/>
    <s v="P2"/>
    <n v="10"/>
    <x v="0"/>
    <x v="5"/>
    <n v="1100"/>
    <n v="1350"/>
    <n v="250"/>
    <n v="0.01"/>
    <n v="236.5"/>
  </r>
  <r>
    <x v="477"/>
    <x v="5"/>
    <s v="P2"/>
    <n v="9"/>
    <x v="1"/>
    <x v="5"/>
    <n v="990"/>
    <n v="1215"/>
    <n v="225"/>
    <n v="0.01"/>
    <n v="212.84999999999991"/>
  </r>
  <r>
    <x v="128"/>
    <x v="2"/>
    <s v="P3"/>
    <n v="18"/>
    <x v="0"/>
    <x v="0"/>
    <n v="2160"/>
    <n v="2610"/>
    <n v="450"/>
    <n v="0.01"/>
    <n v="423.90000000000009"/>
  </r>
  <r>
    <x v="269"/>
    <x v="7"/>
    <s v="P1"/>
    <n v="20"/>
    <x v="1"/>
    <x v="3"/>
    <n v="2000"/>
    <n v="2500"/>
    <n v="500"/>
    <n v="0.01"/>
    <n v="475"/>
  </r>
  <r>
    <x v="128"/>
    <x v="5"/>
    <s v="P1"/>
    <n v="14"/>
    <x v="1"/>
    <x v="3"/>
    <n v="1400"/>
    <n v="1750"/>
    <n v="350"/>
    <n v="0.01"/>
    <n v="332.5"/>
  </r>
  <r>
    <x v="447"/>
    <x v="2"/>
    <s v="P4"/>
    <n v="7"/>
    <x v="0"/>
    <x v="2"/>
    <n v="910"/>
    <n v="1120"/>
    <n v="210"/>
    <n v="0.01"/>
    <n v="198.79999999999995"/>
  </r>
  <r>
    <x v="145"/>
    <x v="7"/>
    <s v="P2"/>
    <n v="14"/>
    <x v="1"/>
    <x v="5"/>
    <n v="1540"/>
    <n v="1890"/>
    <n v="350"/>
    <n v="0.01"/>
    <n v="331.09999999999991"/>
  </r>
  <r>
    <x v="165"/>
    <x v="8"/>
    <s v="P1"/>
    <n v="10"/>
    <x v="0"/>
    <x v="3"/>
    <n v="1000"/>
    <n v="1250"/>
    <n v="250"/>
    <n v="0.05"/>
    <n v="187.5"/>
  </r>
  <r>
    <x v="478"/>
    <x v="7"/>
    <s v="P6"/>
    <n v="5"/>
    <x v="1"/>
    <x v="1"/>
    <n v="750"/>
    <n v="1000"/>
    <n v="250"/>
    <n v="0.01"/>
    <n v="240"/>
  </r>
  <r>
    <x v="479"/>
    <x v="8"/>
    <s v="P2"/>
    <n v="17"/>
    <x v="0"/>
    <x v="5"/>
    <n v="1870"/>
    <n v="2295"/>
    <n v="425"/>
    <n v="0.05"/>
    <n v="310.25"/>
  </r>
  <r>
    <x v="480"/>
    <x v="3"/>
    <s v="P2"/>
    <n v="11"/>
    <x v="1"/>
    <x v="5"/>
    <n v="1210"/>
    <n v="1485"/>
    <n v="275"/>
    <n v="0.1"/>
    <n v="126.5"/>
  </r>
  <r>
    <x v="442"/>
    <x v="4"/>
    <s v="P2"/>
    <n v="17"/>
    <x v="1"/>
    <x v="5"/>
    <n v="1870"/>
    <n v="2295"/>
    <n v="425"/>
    <n v="0"/>
    <n v="425"/>
  </r>
  <r>
    <x v="481"/>
    <x v="6"/>
    <s v="P4"/>
    <n v="15"/>
    <x v="0"/>
    <x v="2"/>
    <n v="1950"/>
    <n v="2400"/>
    <n v="450"/>
    <n v="0.05"/>
    <n v="330"/>
  </r>
  <r>
    <x v="324"/>
    <x v="3"/>
    <s v="P3"/>
    <n v="9"/>
    <x v="1"/>
    <x v="0"/>
    <n v="1080"/>
    <n v="1305"/>
    <n v="225"/>
    <n v="0.1"/>
    <n v="94.5"/>
  </r>
  <r>
    <x v="150"/>
    <x v="5"/>
    <s v="P5"/>
    <n v="11"/>
    <x v="1"/>
    <x v="4"/>
    <n v="1540"/>
    <n v="1980"/>
    <n v="440"/>
    <n v="0.01"/>
    <n v="420.20000000000005"/>
  </r>
  <r>
    <x v="371"/>
    <x v="2"/>
    <s v="P2"/>
    <n v="6"/>
    <x v="0"/>
    <x v="5"/>
    <n v="660"/>
    <n v="810"/>
    <n v="150"/>
    <n v="0.01"/>
    <n v="141.89999999999998"/>
  </r>
  <r>
    <x v="72"/>
    <x v="1"/>
    <s v="P4"/>
    <n v="6"/>
    <x v="1"/>
    <x v="2"/>
    <n v="780"/>
    <n v="960"/>
    <n v="180"/>
    <n v="0"/>
    <n v="180"/>
  </r>
  <r>
    <x v="482"/>
    <x v="3"/>
    <s v="P5"/>
    <n v="19"/>
    <x v="1"/>
    <x v="4"/>
    <n v="2660"/>
    <n v="3420"/>
    <n v="760"/>
    <n v="0.1"/>
    <n v="418"/>
  </r>
  <r>
    <x v="483"/>
    <x v="9"/>
    <s v="P1"/>
    <n v="9"/>
    <x v="1"/>
    <x v="3"/>
    <n v="900"/>
    <n v="1125"/>
    <n v="225"/>
    <n v="0"/>
    <n v="225"/>
  </r>
  <r>
    <x v="484"/>
    <x v="7"/>
    <s v="P6"/>
    <n v="8"/>
    <x v="1"/>
    <x v="1"/>
    <n v="1200"/>
    <n v="1600"/>
    <n v="400"/>
    <n v="0.01"/>
    <n v="384"/>
  </r>
  <r>
    <x v="485"/>
    <x v="5"/>
    <s v="P1"/>
    <n v="7"/>
    <x v="1"/>
    <x v="3"/>
    <n v="700"/>
    <n v="875"/>
    <n v="175"/>
    <n v="0.01"/>
    <n v="166.25"/>
  </r>
  <r>
    <x v="486"/>
    <x v="7"/>
    <s v="P4"/>
    <n v="19"/>
    <x v="1"/>
    <x v="2"/>
    <n v="2470"/>
    <n v="3040"/>
    <n v="570"/>
    <n v="0.01"/>
    <n v="539.59999999999991"/>
  </r>
  <r>
    <x v="487"/>
    <x v="3"/>
    <s v="P5"/>
    <n v="11"/>
    <x v="1"/>
    <x v="4"/>
    <n v="1540"/>
    <n v="1980"/>
    <n v="440"/>
    <n v="0.1"/>
    <n v="242"/>
  </r>
  <r>
    <x v="315"/>
    <x v="1"/>
    <s v="P5"/>
    <n v="9"/>
    <x v="1"/>
    <x v="4"/>
    <n v="1260"/>
    <n v="1620"/>
    <n v="360"/>
    <n v="0"/>
    <n v="360"/>
  </r>
  <r>
    <x v="315"/>
    <x v="9"/>
    <s v="P4"/>
    <n v="20"/>
    <x v="1"/>
    <x v="2"/>
    <n v="2600"/>
    <n v="3200"/>
    <n v="600"/>
    <n v="0"/>
    <n v="600"/>
  </r>
  <r>
    <x v="446"/>
    <x v="8"/>
    <s v="P4"/>
    <n v="12"/>
    <x v="0"/>
    <x v="2"/>
    <n v="1560"/>
    <n v="1920"/>
    <n v="360"/>
    <n v="0.05"/>
    <n v="264"/>
  </r>
  <r>
    <x v="488"/>
    <x v="5"/>
    <s v="P1"/>
    <n v="12"/>
    <x v="1"/>
    <x v="3"/>
    <n v="1200"/>
    <n v="1500"/>
    <n v="300"/>
    <n v="0.01"/>
    <n v="285"/>
  </r>
  <r>
    <x v="414"/>
    <x v="7"/>
    <s v="P3"/>
    <n v="9"/>
    <x v="1"/>
    <x v="0"/>
    <n v="1080"/>
    <n v="1305"/>
    <n v="225"/>
    <n v="0.01"/>
    <n v="211.95000000000005"/>
  </r>
  <r>
    <x v="294"/>
    <x v="6"/>
    <s v="P3"/>
    <n v="16"/>
    <x v="0"/>
    <x v="0"/>
    <n v="1920"/>
    <n v="2320"/>
    <n v="400"/>
    <n v="0.05"/>
    <n v="284"/>
  </r>
  <r>
    <x v="360"/>
    <x v="9"/>
    <s v="P6"/>
    <n v="14"/>
    <x v="1"/>
    <x v="1"/>
    <n v="2100"/>
    <n v="2800"/>
    <n v="700"/>
    <n v="0"/>
    <n v="700"/>
  </r>
  <r>
    <x v="489"/>
    <x v="5"/>
    <s v="P6"/>
    <n v="14"/>
    <x v="1"/>
    <x v="1"/>
    <n v="2100"/>
    <n v="2800"/>
    <n v="700"/>
    <n v="0.01"/>
    <n v="672"/>
  </r>
  <r>
    <x v="490"/>
    <x v="6"/>
    <s v="P5"/>
    <n v="11"/>
    <x v="0"/>
    <x v="4"/>
    <n v="1540"/>
    <n v="1980"/>
    <n v="440"/>
    <n v="0.05"/>
    <n v="341"/>
  </r>
  <r>
    <x v="491"/>
    <x v="6"/>
    <s v="P4"/>
    <n v="18"/>
    <x v="0"/>
    <x v="2"/>
    <n v="2340"/>
    <n v="2880"/>
    <n v="540"/>
    <n v="0.05"/>
    <n v="396"/>
  </r>
  <r>
    <x v="492"/>
    <x v="1"/>
    <s v="P4"/>
    <n v="5"/>
    <x v="1"/>
    <x v="2"/>
    <n v="650"/>
    <n v="800"/>
    <n v="150"/>
    <n v="0"/>
    <n v="150"/>
  </r>
  <r>
    <x v="493"/>
    <x v="3"/>
    <s v="P3"/>
    <n v="7"/>
    <x v="1"/>
    <x v="0"/>
    <n v="840"/>
    <n v="1015"/>
    <n v="175"/>
    <n v="0.1"/>
    <n v="73.5"/>
  </r>
  <r>
    <x v="494"/>
    <x v="0"/>
    <s v="P3"/>
    <n v="12"/>
    <x v="0"/>
    <x v="0"/>
    <n v="1440"/>
    <n v="1740"/>
    <n v="300"/>
    <n v="0.05"/>
    <n v="213"/>
  </r>
  <r>
    <x v="495"/>
    <x v="1"/>
    <s v="P6"/>
    <n v="7"/>
    <x v="1"/>
    <x v="1"/>
    <n v="1050"/>
    <n v="1400"/>
    <n v="350"/>
    <n v="0"/>
    <n v="350"/>
  </r>
  <r>
    <x v="496"/>
    <x v="3"/>
    <s v="P4"/>
    <n v="20"/>
    <x v="1"/>
    <x v="2"/>
    <n v="2600"/>
    <n v="3200"/>
    <n v="600"/>
    <n v="0.1"/>
    <n v="280"/>
  </r>
  <r>
    <x v="497"/>
    <x v="5"/>
    <s v="P4"/>
    <n v="8"/>
    <x v="1"/>
    <x v="2"/>
    <n v="1040"/>
    <n v="1280"/>
    <n v="240"/>
    <n v="0.01"/>
    <n v="227.20000000000005"/>
  </r>
  <r>
    <x v="227"/>
    <x v="2"/>
    <s v="P2"/>
    <n v="16"/>
    <x v="0"/>
    <x v="5"/>
    <n v="1760"/>
    <n v="2160"/>
    <n v="400"/>
    <n v="0.01"/>
    <n v="378.40000000000009"/>
  </r>
  <r>
    <x v="123"/>
    <x v="8"/>
    <s v="P5"/>
    <n v="10"/>
    <x v="0"/>
    <x v="4"/>
    <n v="1400"/>
    <n v="1800"/>
    <n v="400"/>
    <n v="0.05"/>
    <n v="310"/>
  </r>
  <r>
    <x v="498"/>
    <x v="4"/>
    <s v="P6"/>
    <n v="11"/>
    <x v="1"/>
    <x v="1"/>
    <n v="1650"/>
    <n v="2200"/>
    <n v="550"/>
    <n v="0"/>
    <n v="550"/>
  </r>
  <r>
    <x v="55"/>
    <x v="1"/>
    <s v="P1"/>
    <n v="5"/>
    <x v="1"/>
    <x v="3"/>
    <n v="500"/>
    <n v="625"/>
    <n v="125"/>
    <n v="0"/>
    <n v="125"/>
  </r>
  <r>
    <x v="189"/>
    <x v="1"/>
    <s v="P1"/>
    <n v="19"/>
    <x v="1"/>
    <x v="3"/>
    <n v="1900"/>
    <n v="2375"/>
    <n v="475"/>
    <n v="0"/>
    <n v="475"/>
  </r>
  <r>
    <x v="144"/>
    <x v="0"/>
    <s v="P1"/>
    <n v="14"/>
    <x v="0"/>
    <x v="3"/>
    <n v="1400"/>
    <n v="1750"/>
    <n v="350"/>
    <n v="0.05"/>
    <n v="262.5"/>
  </r>
  <r>
    <x v="451"/>
    <x v="8"/>
    <s v="P5"/>
    <n v="18"/>
    <x v="0"/>
    <x v="4"/>
    <n v="2520"/>
    <n v="3240"/>
    <n v="720"/>
    <n v="0.05"/>
    <n v="558"/>
  </r>
  <r>
    <x v="427"/>
    <x v="1"/>
    <s v="P6"/>
    <n v="10"/>
    <x v="1"/>
    <x v="1"/>
    <n v="1500"/>
    <n v="2000"/>
    <n v="500"/>
    <n v="0"/>
    <n v="500"/>
  </r>
  <r>
    <x v="14"/>
    <x v="8"/>
    <s v="P3"/>
    <n v="5"/>
    <x v="0"/>
    <x v="0"/>
    <n v="600"/>
    <n v="725"/>
    <n v="125"/>
    <n v="0.05"/>
    <n v="88.75"/>
  </r>
  <r>
    <x v="499"/>
    <x v="8"/>
    <s v="P3"/>
    <n v="12"/>
    <x v="0"/>
    <x v="0"/>
    <n v="1440"/>
    <n v="1740"/>
    <n v="300"/>
    <n v="0.05"/>
    <n v="213"/>
  </r>
  <r>
    <x v="500"/>
    <x v="3"/>
    <s v="P3"/>
    <n v="8"/>
    <x v="1"/>
    <x v="0"/>
    <n v="960"/>
    <n v="1160"/>
    <n v="200"/>
    <n v="0.1"/>
    <n v="84"/>
  </r>
  <r>
    <x v="488"/>
    <x v="7"/>
    <s v="P3"/>
    <n v="12"/>
    <x v="1"/>
    <x v="0"/>
    <n v="1440"/>
    <n v="1740"/>
    <n v="300"/>
    <n v="0.01"/>
    <n v="282.59999999999991"/>
  </r>
  <r>
    <x v="368"/>
    <x v="2"/>
    <s v="P1"/>
    <n v="8"/>
    <x v="0"/>
    <x v="3"/>
    <n v="800"/>
    <n v="1000"/>
    <n v="200"/>
    <n v="0.01"/>
    <n v="190"/>
  </r>
  <r>
    <x v="196"/>
    <x v="2"/>
    <s v="P4"/>
    <n v="12"/>
    <x v="0"/>
    <x v="2"/>
    <n v="1560"/>
    <n v="1920"/>
    <n v="360"/>
    <n v="0.01"/>
    <n v="340.79999999999995"/>
  </r>
  <r>
    <x v="501"/>
    <x v="4"/>
    <s v="P4"/>
    <n v="12"/>
    <x v="1"/>
    <x v="2"/>
    <n v="1560"/>
    <n v="1920"/>
    <n v="360"/>
    <n v="0"/>
    <n v="360"/>
  </r>
  <r>
    <x v="35"/>
    <x v="1"/>
    <s v="P3"/>
    <n v="16"/>
    <x v="1"/>
    <x v="0"/>
    <n v="1920"/>
    <n v="2320"/>
    <n v="400"/>
    <n v="0"/>
    <n v="400"/>
  </r>
  <r>
    <x v="502"/>
    <x v="0"/>
    <s v="P3"/>
    <n v="16"/>
    <x v="0"/>
    <x v="0"/>
    <n v="1920"/>
    <n v="2320"/>
    <n v="400"/>
    <n v="0.05"/>
    <n v="284"/>
  </r>
  <r>
    <x v="456"/>
    <x v="2"/>
    <s v="P6"/>
    <n v="12"/>
    <x v="0"/>
    <x v="1"/>
    <n v="1800"/>
    <n v="2400"/>
    <n v="600"/>
    <n v="0.01"/>
    <n v="576"/>
  </r>
  <r>
    <x v="446"/>
    <x v="4"/>
    <s v="P1"/>
    <n v="15"/>
    <x v="1"/>
    <x v="3"/>
    <n v="1500"/>
    <n v="1875"/>
    <n v="375"/>
    <n v="0"/>
    <n v="375"/>
  </r>
  <r>
    <x v="337"/>
    <x v="6"/>
    <s v="P2"/>
    <n v="10"/>
    <x v="0"/>
    <x v="5"/>
    <n v="1100"/>
    <n v="1350"/>
    <n v="250"/>
    <n v="0.05"/>
    <n v="182.5"/>
  </r>
  <r>
    <x v="321"/>
    <x v="1"/>
    <s v="P6"/>
    <n v="9"/>
    <x v="1"/>
    <x v="1"/>
    <n v="1350"/>
    <n v="1800"/>
    <n v="450"/>
    <n v="0"/>
    <n v="450"/>
  </r>
  <r>
    <x v="346"/>
    <x v="2"/>
    <s v="P3"/>
    <n v="18"/>
    <x v="0"/>
    <x v="0"/>
    <n v="2160"/>
    <n v="2610"/>
    <n v="450"/>
    <n v="0.01"/>
    <n v="423.90000000000009"/>
  </r>
  <r>
    <x v="21"/>
    <x v="5"/>
    <s v="P5"/>
    <n v="15"/>
    <x v="1"/>
    <x v="4"/>
    <n v="2100"/>
    <n v="2700"/>
    <n v="600"/>
    <n v="0.01"/>
    <n v="573"/>
  </r>
  <r>
    <x v="243"/>
    <x v="1"/>
    <s v="P4"/>
    <n v="15"/>
    <x v="1"/>
    <x v="2"/>
    <n v="1950"/>
    <n v="2400"/>
    <n v="450"/>
    <n v="0"/>
    <n v="450"/>
  </r>
  <r>
    <x v="503"/>
    <x v="9"/>
    <s v="P4"/>
    <n v="15"/>
    <x v="1"/>
    <x v="2"/>
    <n v="1950"/>
    <n v="2400"/>
    <n v="450"/>
    <n v="0"/>
    <n v="450"/>
  </r>
  <r>
    <x v="28"/>
    <x v="4"/>
    <s v="P5"/>
    <n v="7"/>
    <x v="1"/>
    <x v="4"/>
    <n v="980"/>
    <n v="1260"/>
    <n v="280"/>
    <n v="0"/>
    <n v="280"/>
  </r>
  <r>
    <x v="504"/>
    <x v="9"/>
    <s v="P1"/>
    <n v="6"/>
    <x v="1"/>
    <x v="3"/>
    <n v="600"/>
    <n v="750"/>
    <n v="150"/>
    <n v="0"/>
    <n v="150"/>
  </r>
  <r>
    <x v="505"/>
    <x v="0"/>
    <s v="P5"/>
    <n v="12"/>
    <x v="0"/>
    <x v="4"/>
    <n v="1680"/>
    <n v="2160"/>
    <n v="480"/>
    <n v="0.05"/>
    <n v="372"/>
  </r>
  <r>
    <x v="506"/>
    <x v="0"/>
    <s v="P3"/>
    <n v="7"/>
    <x v="0"/>
    <x v="0"/>
    <n v="840"/>
    <n v="1015"/>
    <n v="175"/>
    <n v="0.05"/>
    <n v="124.25"/>
  </r>
  <r>
    <x v="178"/>
    <x v="2"/>
    <s v="P4"/>
    <n v="9"/>
    <x v="0"/>
    <x v="2"/>
    <n v="1170"/>
    <n v="1440"/>
    <n v="270"/>
    <n v="0.01"/>
    <n v="255.59999999999991"/>
  </r>
  <r>
    <x v="180"/>
    <x v="6"/>
    <s v="P2"/>
    <n v="15"/>
    <x v="0"/>
    <x v="5"/>
    <n v="1650"/>
    <n v="2025"/>
    <n v="375"/>
    <n v="0.05"/>
    <n v="273.75"/>
  </r>
  <r>
    <x v="507"/>
    <x v="0"/>
    <s v="P2"/>
    <n v="16"/>
    <x v="0"/>
    <x v="5"/>
    <n v="1760"/>
    <n v="2160"/>
    <n v="400"/>
    <n v="0.05"/>
    <n v="292"/>
  </r>
  <r>
    <x v="508"/>
    <x v="5"/>
    <s v="P6"/>
    <n v="16"/>
    <x v="1"/>
    <x v="1"/>
    <n v="2400"/>
    <n v="3200"/>
    <n v="800"/>
    <n v="0.01"/>
    <n v="768"/>
  </r>
  <r>
    <x v="88"/>
    <x v="1"/>
    <s v="P4"/>
    <n v="11"/>
    <x v="1"/>
    <x v="2"/>
    <n v="1430"/>
    <n v="1760"/>
    <n v="330"/>
    <n v="0"/>
    <n v="330"/>
  </r>
  <r>
    <x v="258"/>
    <x v="6"/>
    <s v="P5"/>
    <n v="18"/>
    <x v="0"/>
    <x v="4"/>
    <n v="2520"/>
    <n v="3240"/>
    <n v="720"/>
    <n v="0.05"/>
    <n v="558"/>
  </r>
  <r>
    <x v="333"/>
    <x v="6"/>
    <s v="P1"/>
    <n v="19"/>
    <x v="0"/>
    <x v="3"/>
    <n v="1900"/>
    <n v="2375"/>
    <n v="475"/>
    <n v="0.05"/>
    <n v="356.25"/>
  </r>
  <r>
    <x v="509"/>
    <x v="9"/>
    <s v="P1"/>
    <n v="11"/>
    <x v="1"/>
    <x v="3"/>
    <n v="1100"/>
    <n v="1375"/>
    <n v="275"/>
    <n v="0"/>
    <n v="275"/>
  </r>
  <r>
    <x v="510"/>
    <x v="1"/>
    <s v="P5"/>
    <n v="7"/>
    <x v="1"/>
    <x v="4"/>
    <n v="980"/>
    <n v="1260"/>
    <n v="280"/>
    <n v="0"/>
    <n v="280"/>
  </r>
  <r>
    <x v="445"/>
    <x v="3"/>
    <s v="P2"/>
    <n v="5"/>
    <x v="1"/>
    <x v="5"/>
    <n v="550"/>
    <n v="675"/>
    <n v="125"/>
    <n v="0.1"/>
    <n v="57.5"/>
  </r>
  <r>
    <x v="511"/>
    <x v="2"/>
    <s v="P1"/>
    <n v="9"/>
    <x v="0"/>
    <x v="3"/>
    <n v="900"/>
    <n v="1125"/>
    <n v="225"/>
    <n v="0.01"/>
    <n v="213.75"/>
  </r>
  <r>
    <x v="154"/>
    <x v="5"/>
    <s v="P5"/>
    <n v="6"/>
    <x v="1"/>
    <x v="4"/>
    <n v="840"/>
    <n v="1080"/>
    <n v="240"/>
    <n v="0.01"/>
    <n v="229.20000000000005"/>
  </r>
  <r>
    <x v="424"/>
    <x v="5"/>
    <s v="P6"/>
    <n v="15"/>
    <x v="1"/>
    <x v="1"/>
    <n v="2250"/>
    <n v="3000"/>
    <n v="750"/>
    <n v="0.01"/>
    <n v="720"/>
  </r>
  <r>
    <x v="324"/>
    <x v="2"/>
    <s v="P5"/>
    <n v="8"/>
    <x v="0"/>
    <x v="4"/>
    <n v="1120"/>
    <n v="1440"/>
    <n v="320"/>
    <n v="0.01"/>
    <n v="305.59999999999991"/>
  </r>
  <r>
    <x v="423"/>
    <x v="3"/>
    <s v="P4"/>
    <n v="9"/>
    <x v="1"/>
    <x v="2"/>
    <n v="1170"/>
    <n v="1440"/>
    <n v="270"/>
    <n v="0.1"/>
    <n v="126"/>
  </r>
  <r>
    <x v="382"/>
    <x v="4"/>
    <s v="P6"/>
    <n v="20"/>
    <x v="1"/>
    <x v="1"/>
    <n v="3000"/>
    <n v="4000"/>
    <n v="1000"/>
    <n v="0"/>
    <n v="1000"/>
  </r>
  <r>
    <x v="310"/>
    <x v="8"/>
    <s v="P2"/>
    <n v="9"/>
    <x v="0"/>
    <x v="5"/>
    <n v="990"/>
    <n v="1215"/>
    <n v="225"/>
    <n v="0.05"/>
    <n v="164.25"/>
  </r>
  <r>
    <x v="38"/>
    <x v="2"/>
    <s v="P2"/>
    <n v="18"/>
    <x v="0"/>
    <x v="5"/>
    <n v="1980"/>
    <n v="2430"/>
    <n v="450"/>
    <n v="0.01"/>
    <n v="425.69999999999982"/>
  </r>
  <r>
    <x v="512"/>
    <x v="6"/>
    <s v="P5"/>
    <n v="10"/>
    <x v="0"/>
    <x v="4"/>
    <n v="1400"/>
    <n v="1800"/>
    <n v="400"/>
    <n v="0.05"/>
    <n v="310"/>
  </r>
  <r>
    <x v="513"/>
    <x v="4"/>
    <s v="P2"/>
    <n v="7"/>
    <x v="1"/>
    <x v="5"/>
    <n v="770"/>
    <n v="945"/>
    <n v="175"/>
    <n v="0"/>
    <n v="175"/>
  </r>
  <r>
    <x v="514"/>
    <x v="2"/>
    <s v="P5"/>
    <n v="19"/>
    <x v="0"/>
    <x v="4"/>
    <n v="2660"/>
    <n v="3420"/>
    <n v="760"/>
    <n v="0.01"/>
    <n v="725.80000000000018"/>
  </r>
  <r>
    <x v="21"/>
    <x v="1"/>
    <s v="P1"/>
    <n v="11"/>
    <x v="1"/>
    <x v="3"/>
    <n v="1100"/>
    <n v="1375"/>
    <n v="275"/>
    <n v="0"/>
    <n v="275"/>
  </r>
  <r>
    <x v="515"/>
    <x v="5"/>
    <s v="P2"/>
    <n v="13"/>
    <x v="1"/>
    <x v="5"/>
    <n v="1430"/>
    <n v="1755"/>
    <n v="325"/>
    <n v="0.01"/>
    <n v="307.45000000000005"/>
  </r>
  <r>
    <x v="131"/>
    <x v="1"/>
    <s v="P4"/>
    <n v="11"/>
    <x v="1"/>
    <x v="2"/>
    <n v="1430"/>
    <n v="1760"/>
    <n v="330"/>
    <n v="0"/>
    <n v="330"/>
  </r>
  <r>
    <x v="357"/>
    <x v="6"/>
    <s v="P2"/>
    <n v="9"/>
    <x v="0"/>
    <x v="5"/>
    <n v="990"/>
    <n v="1215"/>
    <n v="225"/>
    <n v="0.05"/>
    <n v="164.25"/>
  </r>
  <r>
    <x v="516"/>
    <x v="8"/>
    <s v="P5"/>
    <n v="14"/>
    <x v="0"/>
    <x v="4"/>
    <n v="1960"/>
    <n v="2520"/>
    <n v="560"/>
    <n v="0.05"/>
    <n v="434"/>
  </r>
  <r>
    <x v="26"/>
    <x v="3"/>
    <s v="P1"/>
    <n v="13"/>
    <x v="1"/>
    <x v="3"/>
    <n v="1300"/>
    <n v="1625"/>
    <n v="325"/>
    <n v="0.1"/>
    <n v="162.5"/>
  </r>
  <r>
    <x v="517"/>
    <x v="0"/>
    <s v="P4"/>
    <n v="15"/>
    <x v="0"/>
    <x v="2"/>
    <n v="1950"/>
    <n v="2400"/>
    <n v="450"/>
    <n v="0.05"/>
    <n v="330"/>
  </r>
  <r>
    <x v="361"/>
    <x v="8"/>
    <s v="P1"/>
    <n v="12"/>
    <x v="0"/>
    <x v="3"/>
    <n v="1200"/>
    <n v="1500"/>
    <n v="300"/>
    <n v="0.05"/>
    <n v="225"/>
  </r>
  <r>
    <x v="80"/>
    <x v="7"/>
    <s v="P4"/>
    <n v="9"/>
    <x v="1"/>
    <x v="2"/>
    <n v="1170"/>
    <n v="1440"/>
    <n v="270"/>
    <n v="0.01"/>
    <n v="255.59999999999991"/>
  </r>
  <r>
    <x v="381"/>
    <x v="0"/>
    <s v="P4"/>
    <n v="8"/>
    <x v="0"/>
    <x v="2"/>
    <n v="1040"/>
    <n v="1280"/>
    <n v="240"/>
    <n v="0.05"/>
    <n v="176"/>
  </r>
  <r>
    <x v="518"/>
    <x v="6"/>
    <s v="P4"/>
    <n v="16"/>
    <x v="0"/>
    <x v="2"/>
    <n v="2080"/>
    <n v="2560"/>
    <n v="480"/>
    <n v="0.05"/>
    <n v="352"/>
  </r>
  <r>
    <x v="381"/>
    <x v="7"/>
    <s v="P3"/>
    <n v="5"/>
    <x v="1"/>
    <x v="0"/>
    <n v="600"/>
    <n v="725"/>
    <n v="125"/>
    <n v="0.01"/>
    <n v="117.75"/>
  </r>
  <r>
    <x v="519"/>
    <x v="5"/>
    <s v="P3"/>
    <n v="14"/>
    <x v="1"/>
    <x v="0"/>
    <n v="1680"/>
    <n v="2030"/>
    <n v="350"/>
    <n v="0.01"/>
    <n v="329.70000000000005"/>
  </r>
  <r>
    <x v="520"/>
    <x v="2"/>
    <s v="P1"/>
    <n v="12"/>
    <x v="0"/>
    <x v="3"/>
    <n v="1200"/>
    <n v="1500"/>
    <n v="300"/>
    <n v="0.01"/>
    <n v="285"/>
  </r>
  <r>
    <x v="171"/>
    <x v="0"/>
    <s v="P4"/>
    <n v="20"/>
    <x v="0"/>
    <x v="2"/>
    <n v="2600"/>
    <n v="3200"/>
    <n v="600"/>
    <n v="0.05"/>
    <n v="440"/>
  </r>
  <r>
    <x v="14"/>
    <x v="6"/>
    <s v="P2"/>
    <n v="14"/>
    <x v="0"/>
    <x v="5"/>
    <n v="1540"/>
    <n v="1890"/>
    <n v="350"/>
    <n v="0.05"/>
    <n v="255.5"/>
  </r>
  <r>
    <x v="144"/>
    <x v="0"/>
    <s v="P6"/>
    <n v="8"/>
    <x v="0"/>
    <x v="1"/>
    <n v="1200"/>
    <n v="1600"/>
    <n v="400"/>
    <n v="0.05"/>
    <n v="320"/>
  </r>
  <r>
    <x v="233"/>
    <x v="7"/>
    <s v="P5"/>
    <n v="6"/>
    <x v="1"/>
    <x v="4"/>
    <n v="840"/>
    <n v="1080"/>
    <n v="240"/>
    <n v="0.01"/>
    <n v="229.20000000000005"/>
  </r>
  <r>
    <x v="521"/>
    <x v="9"/>
    <s v="P1"/>
    <n v="16"/>
    <x v="1"/>
    <x v="3"/>
    <n v="1600"/>
    <n v="2000"/>
    <n v="400"/>
    <n v="0"/>
    <n v="400"/>
  </r>
  <r>
    <x v="522"/>
    <x v="5"/>
    <s v="P2"/>
    <n v="19"/>
    <x v="1"/>
    <x v="5"/>
    <n v="2090"/>
    <n v="2565"/>
    <n v="475"/>
    <n v="0.01"/>
    <n v="449.34999999999991"/>
  </r>
  <r>
    <x v="308"/>
    <x v="1"/>
    <s v="P2"/>
    <n v="5"/>
    <x v="1"/>
    <x v="5"/>
    <n v="550"/>
    <n v="675"/>
    <n v="125"/>
    <n v="0"/>
    <n v="125"/>
  </r>
  <r>
    <x v="337"/>
    <x v="6"/>
    <s v="P2"/>
    <n v="13"/>
    <x v="0"/>
    <x v="5"/>
    <n v="1430"/>
    <n v="1755"/>
    <n v="325"/>
    <n v="0.05"/>
    <n v="237.25"/>
  </r>
  <r>
    <x v="523"/>
    <x v="8"/>
    <s v="P4"/>
    <n v="8"/>
    <x v="0"/>
    <x v="2"/>
    <n v="1040"/>
    <n v="1280"/>
    <n v="240"/>
    <n v="0.05"/>
    <n v="176"/>
  </r>
  <r>
    <x v="94"/>
    <x v="9"/>
    <s v="P6"/>
    <n v="17"/>
    <x v="1"/>
    <x v="1"/>
    <n v="2550"/>
    <n v="3400"/>
    <n v="850"/>
    <n v="0"/>
    <n v="850"/>
  </r>
  <r>
    <x v="108"/>
    <x v="6"/>
    <s v="P2"/>
    <n v="15"/>
    <x v="0"/>
    <x v="5"/>
    <n v="1650"/>
    <n v="2025"/>
    <n v="375"/>
    <n v="0.05"/>
    <n v="273.75"/>
  </r>
  <r>
    <x v="524"/>
    <x v="6"/>
    <s v="P2"/>
    <n v="5"/>
    <x v="0"/>
    <x v="5"/>
    <n v="550"/>
    <n v="675"/>
    <n v="125"/>
    <n v="0.05"/>
    <n v="91.25"/>
  </r>
  <r>
    <x v="346"/>
    <x v="5"/>
    <s v="P5"/>
    <n v="14"/>
    <x v="1"/>
    <x v="4"/>
    <n v="1960"/>
    <n v="2520"/>
    <n v="560"/>
    <n v="0.01"/>
    <n v="534.80000000000018"/>
  </r>
  <r>
    <x v="525"/>
    <x v="8"/>
    <s v="P1"/>
    <n v="14"/>
    <x v="0"/>
    <x v="3"/>
    <n v="1400"/>
    <n v="1750"/>
    <n v="350"/>
    <n v="0.05"/>
    <n v="262.5"/>
  </r>
  <r>
    <x v="526"/>
    <x v="5"/>
    <s v="P4"/>
    <n v="13"/>
    <x v="1"/>
    <x v="2"/>
    <n v="1690"/>
    <n v="2080"/>
    <n v="390"/>
    <n v="0.01"/>
    <n v="369.19999999999982"/>
  </r>
  <r>
    <x v="472"/>
    <x v="7"/>
    <s v="P6"/>
    <n v="18"/>
    <x v="1"/>
    <x v="1"/>
    <n v="2700"/>
    <n v="3600"/>
    <n v="900"/>
    <n v="0.01"/>
    <n v="864"/>
  </r>
  <r>
    <x v="112"/>
    <x v="0"/>
    <s v="P3"/>
    <n v="15"/>
    <x v="0"/>
    <x v="0"/>
    <n v="1800"/>
    <n v="2175"/>
    <n v="375"/>
    <n v="0.05"/>
    <n v="266.25"/>
  </r>
  <r>
    <x v="527"/>
    <x v="1"/>
    <s v="P3"/>
    <n v="7"/>
    <x v="1"/>
    <x v="0"/>
    <n v="840"/>
    <n v="1015"/>
    <n v="175"/>
    <n v="0"/>
    <n v="175"/>
  </r>
  <r>
    <x v="403"/>
    <x v="9"/>
    <s v="P4"/>
    <n v="18"/>
    <x v="1"/>
    <x v="2"/>
    <n v="2340"/>
    <n v="2880"/>
    <n v="540"/>
    <n v="0"/>
    <n v="540"/>
  </r>
  <r>
    <x v="528"/>
    <x v="8"/>
    <s v="P5"/>
    <n v="19"/>
    <x v="0"/>
    <x v="4"/>
    <n v="2660"/>
    <n v="3420"/>
    <n v="760"/>
    <n v="0.05"/>
    <n v="589"/>
  </r>
  <r>
    <x v="529"/>
    <x v="3"/>
    <s v="P5"/>
    <n v="6"/>
    <x v="1"/>
    <x v="4"/>
    <n v="840"/>
    <n v="1080"/>
    <n v="240"/>
    <n v="0.1"/>
    <n v="132"/>
  </r>
  <r>
    <x v="530"/>
    <x v="6"/>
    <s v="P4"/>
    <n v="5"/>
    <x v="0"/>
    <x v="2"/>
    <n v="650"/>
    <n v="800"/>
    <n v="150"/>
    <n v="0.05"/>
    <n v="110"/>
  </r>
  <r>
    <x v="531"/>
    <x v="3"/>
    <s v="P4"/>
    <n v="6"/>
    <x v="1"/>
    <x v="2"/>
    <n v="780"/>
    <n v="960"/>
    <n v="180"/>
    <n v="0.1"/>
    <n v="84"/>
  </r>
  <r>
    <x v="414"/>
    <x v="1"/>
    <s v="P4"/>
    <n v="17"/>
    <x v="1"/>
    <x v="2"/>
    <n v="2210"/>
    <n v="2720"/>
    <n v="510"/>
    <n v="0"/>
    <n v="510"/>
  </r>
  <r>
    <x v="63"/>
    <x v="1"/>
    <s v="P2"/>
    <n v="11"/>
    <x v="1"/>
    <x v="5"/>
    <n v="1210"/>
    <n v="1485"/>
    <n v="275"/>
    <n v="0"/>
    <n v="275"/>
  </r>
  <r>
    <x v="424"/>
    <x v="6"/>
    <s v="P4"/>
    <n v="15"/>
    <x v="0"/>
    <x v="2"/>
    <n v="1950"/>
    <n v="2400"/>
    <n v="450"/>
    <n v="0.05"/>
    <n v="330"/>
  </r>
  <r>
    <x v="142"/>
    <x v="4"/>
    <s v="P6"/>
    <n v="10"/>
    <x v="1"/>
    <x v="1"/>
    <n v="1500"/>
    <n v="2000"/>
    <n v="500"/>
    <n v="0"/>
    <n v="500"/>
  </r>
  <r>
    <x v="532"/>
    <x v="9"/>
    <s v="P2"/>
    <n v="18"/>
    <x v="1"/>
    <x v="5"/>
    <n v="1980"/>
    <n v="2430"/>
    <n v="450"/>
    <n v="0"/>
    <n v="450"/>
  </r>
  <r>
    <x v="533"/>
    <x v="3"/>
    <s v="P3"/>
    <n v="20"/>
    <x v="1"/>
    <x v="0"/>
    <n v="2400"/>
    <n v="2900"/>
    <n v="500"/>
    <n v="0.1"/>
    <n v="210"/>
  </r>
  <r>
    <x v="336"/>
    <x v="4"/>
    <s v="P6"/>
    <n v="11"/>
    <x v="1"/>
    <x v="1"/>
    <n v="1650"/>
    <n v="2200"/>
    <n v="550"/>
    <n v="0"/>
    <n v="550"/>
  </r>
  <r>
    <x v="439"/>
    <x v="6"/>
    <s v="P6"/>
    <n v="20"/>
    <x v="0"/>
    <x v="1"/>
    <n v="3000"/>
    <n v="4000"/>
    <n v="1000"/>
    <n v="0.05"/>
    <n v="800"/>
  </r>
  <r>
    <x v="534"/>
    <x v="5"/>
    <s v="P1"/>
    <n v="6"/>
    <x v="1"/>
    <x v="3"/>
    <n v="600"/>
    <n v="750"/>
    <n v="150"/>
    <n v="0.01"/>
    <n v="142.5"/>
  </r>
  <r>
    <x v="535"/>
    <x v="1"/>
    <s v="P2"/>
    <n v="17"/>
    <x v="1"/>
    <x v="5"/>
    <n v="1870"/>
    <n v="2295"/>
    <n v="425"/>
    <n v="0"/>
    <n v="425"/>
  </r>
  <r>
    <x v="206"/>
    <x v="9"/>
    <s v="P3"/>
    <n v="18"/>
    <x v="1"/>
    <x v="0"/>
    <n v="2160"/>
    <n v="2610"/>
    <n v="450"/>
    <n v="0"/>
    <n v="450"/>
  </r>
  <r>
    <x v="111"/>
    <x v="9"/>
    <s v="P3"/>
    <n v="6"/>
    <x v="1"/>
    <x v="0"/>
    <n v="720"/>
    <n v="870"/>
    <n v="150"/>
    <n v="0"/>
    <n v="150"/>
  </r>
  <r>
    <x v="521"/>
    <x v="2"/>
    <s v="P6"/>
    <n v="7"/>
    <x v="0"/>
    <x v="1"/>
    <n v="1050"/>
    <n v="1400"/>
    <n v="350"/>
    <n v="0.01"/>
    <n v="336"/>
  </r>
  <r>
    <x v="61"/>
    <x v="1"/>
    <s v="P3"/>
    <n v="19"/>
    <x v="1"/>
    <x v="0"/>
    <n v="2280"/>
    <n v="2755"/>
    <n v="475"/>
    <n v="0"/>
    <n v="475"/>
  </r>
  <r>
    <x v="26"/>
    <x v="1"/>
    <s v="P2"/>
    <n v="12"/>
    <x v="1"/>
    <x v="5"/>
    <n v="1320"/>
    <n v="1620"/>
    <n v="300"/>
    <n v="0"/>
    <n v="300"/>
  </r>
  <r>
    <x v="536"/>
    <x v="6"/>
    <s v="P5"/>
    <n v="18"/>
    <x v="0"/>
    <x v="4"/>
    <n v="2520"/>
    <n v="3240"/>
    <n v="720"/>
    <n v="0.05"/>
    <n v="558"/>
  </r>
  <r>
    <x v="294"/>
    <x v="7"/>
    <s v="P2"/>
    <n v="20"/>
    <x v="1"/>
    <x v="5"/>
    <n v="2200"/>
    <n v="2700"/>
    <n v="500"/>
    <n v="0.01"/>
    <n v="473"/>
  </r>
  <r>
    <x v="134"/>
    <x v="7"/>
    <s v="P3"/>
    <n v="12"/>
    <x v="1"/>
    <x v="0"/>
    <n v="1440"/>
    <n v="1740"/>
    <n v="300"/>
    <n v="0.01"/>
    <n v="282.59999999999991"/>
  </r>
  <r>
    <x v="386"/>
    <x v="4"/>
    <s v="P5"/>
    <n v="13"/>
    <x v="1"/>
    <x v="4"/>
    <n v="1820"/>
    <n v="2340"/>
    <n v="520"/>
    <n v="0"/>
    <n v="520"/>
  </r>
  <r>
    <x v="537"/>
    <x v="4"/>
    <s v="P2"/>
    <n v="8"/>
    <x v="1"/>
    <x v="5"/>
    <n v="880"/>
    <n v="1080"/>
    <n v="200"/>
    <n v="0"/>
    <n v="200"/>
  </r>
  <r>
    <x v="538"/>
    <x v="6"/>
    <s v="P1"/>
    <n v="8"/>
    <x v="0"/>
    <x v="3"/>
    <n v="800"/>
    <n v="1000"/>
    <n v="200"/>
    <n v="0.05"/>
    <n v="150"/>
  </r>
  <r>
    <x v="539"/>
    <x v="5"/>
    <s v="P4"/>
    <n v="20"/>
    <x v="1"/>
    <x v="2"/>
    <n v="2600"/>
    <n v="3200"/>
    <n v="600"/>
    <n v="0.01"/>
    <n v="568"/>
  </r>
  <r>
    <x v="540"/>
    <x v="2"/>
    <s v="P6"/>
    <n v="15"/>
    <x v="0"/>
    <x v="1"/>
    <n v="2250"/>
    <n v="3000"/>
    <n v="750"/>
    <n v="0.01"/>
    <n v="720"/>
  </r>
  <r>
    <x v="75"/>
    <x v="3"/>
    <s v="P3"/>
    <n v="15"/>
    <x v="1"/>
    <x v="0"/>
    <n v="1800"/>
    <n v="2175"/>
    <n v="375"/>
    <n v="0.1"/>
    <n v="157.5"/>
  </r>
  <r>
    <x v="491"/>
    <x v="0"/>
    <s v="P2"/>
    <n v="14"/>
    <x v="0"/>
    <x v="5"/>
    <n v="1540"/>
    <n v="1890"/>
    <n v="350"/>
    <n v="0.05"/>
    <n v="255.5"/>
  </r>
  <r>
    <x v="541"/>
    <x v="7"/>
    <s v="P4"/>
    <n v="14"/>
    <x v="1"/>
    <x v="2"/>
    <n v="1820"/>
    <n v="2240"/>
    <n v="420"/>
    <n v="0.01"/>
    <n v="397.59999999999991"/>
  </r>
  <r>
    <x v="542"/>
    <x v="1"/>
    <s v="P5"/>
    <n v="15"/>
    <x v="1"/>
    <x v="4"/>
    <n v="2100"/>
    <n v="2700"/>
    <n v="600"/>
    <n v="0"/>
    <n v="600"/>
  </r>
  <r>
    <x v="543"/>
    <x v="2"/>
    <s v="P5"/>
    <n v="20"/>
    <x v="0"/>
    <x v="4"/>
    <n v="2800"/>
    <n v="3600"/>
    <n v="800"/>
    <n v="0.01"/>
    <n v="764"/>
  </r>
  <r>
    <x v="76"/>
    <x v="2"/>
    <s v="P2"/>
    <n v="6"/>
    <x v="0"/>
    <x v="5"/>
    <n v="660"/>
    <n v="810"/>
    <n v="150"/>
    <n v="0.01"/>
    <n v="141.89999999999998"/>
  </r>
  <r>
    <x v="218"/>
    <x v="5"/>
    <s v="P1"/>
    <n v="12"/>
    <x v="1"/>
    <x v="3"/>
    <n v="1200"/>
    <n v="1500"/>
    <n v="300"/>
    <n v="0.01"/>
    <n v="285"/>
  </r>
  <r>
    <x v="544"/>
    <x v="6"/>
    <s v="P1"/>
    <n v="20"/>
    <x v="0"/>
    <x v="3"/>
    <n v="2000"/>
    <n v="2500"/>
    <n v="500"/>
    <n v="0.05"/>
    <n v="375"/>
  </r>
  <r>
    <x v="56"/>
    <x v="7"/>
    <s v="P1"/>
    <n v="9"/>
    <x v="1"/>
    <x v="3"/>
    <n v="900"/>
    <n v="1125"/>
    <n v="225"/>
    <n v="0.01"/>
    <n v="213.75"/>
  </r>
  <r>
    <x v="545"/>
    <x v="5"/>
    <s v="P6"/>
    <n v="17"/>
    <x v="1"/>
    <x v="1"/>
    <n v="2550"/>
    <n v="3400"/>
    <n v="850"/>
    <n v="0.01"/>
    <n v="816"/>
  </r>
  <r>
    <x v="546"/>
    <x v="2"/>
    <s v="P5"/>
    <n v="16"/>
    <x v="0"/>
    <x v="4"/>
    <n v="2240"/>
    <n v="2880"/>
    <n v="640"/>
    <n v="0.01"/>
    <n v="611.19999999999982"/>
  </r>
  <r>
    <x v="547"/>
    <x v="1"/>
    <s v="P5"/>
    <n v="18"/>
    <x v="1"/>
    <x v="4"/>
    <n v="2520"/>
    <n v="3240"/>
    <n v="720"/>
    <n v="0"/>
    <n v="720"/>
  </r>
  <r>
    <x v="173"/>
    <x v="4"/>
    <s v="P1"/>
    <n v="6"/>
    <x v="1"/>
    <x v="3"/>
    <n v="600"/>
    <n v="750"/>
    <n v="150"/>
    <n v="0"/>
    <n v="150"/>
  </r>
  <r>
    <x v="548"/>
    <x v="3"/>
    <s v="P1"/>
    <n v="15"/>
    <x v="1"/>
    <x v="3"/>
    <n v="1500"/>
    <n v="1875"/>
    <n v="375"/>
    <n v="0.1"/>
    <n v="187.5"/>
  </r>
  <r>
    <x v="181"/>
    <x v="3"/>
    <s v="P6"/>
    <n v="5"/>
    <x v="1"/>
    <x v="1"/>
    <n v="750"/>
    <n v="1000"/>
    <n v="250"/>
    <n v="0.1"/>
    <n v="150"/>
  </r>
  <r>
    <x v="487"/>
    <x v="9"/>
    <s v="P2"/>
    <n v="17"/>
    <x v="1"/>
    <x v="5"/>
    <n v="1870"/>
    <n v="2295"/>
    <n v="425"/>
    <n v="0"/>
    <n v="425"/>
  </r>
  <r>
    <x v="549"/>
    <x v="0"/>
    <s v="P6"/>
    <n v="6"/>
    <x v="0"/>
    <x v="1"/>
    <n v="900"/>
    <n v="1200"/>
    <n v="300"/>
    <n v="0.05"/>
    <n v="240"/>
  </r>
  <r>
    <x v="386"/>
    <x v="8"/>
    <s v="P1"/>
    <n v="13"/>
    <x v="0"/>
    <x v="3"/>
    <n v="1300"/>
    <n v="1625"/>
    <n v="325"/>
    <n v="0.05"/>
    <n v="243.75"/>
  </r>
  <r>
    <x v="286"/>
    <x v="1"/>
    <s v="P1"/>
    <n v="11"/>
    <x v="1"/>
    <x v="3"/>
    <n v="1100"/>
    <n v="1375"/>
    <n v="275"/>
    <n v="0"/>
    <n v="275"/>
  </r>
  <r>
    <x v="197"/>
    <x v="1"/>
    <s v="P2"/>
    <n v="11"/>
    <x v="1"/>
    <x v="5"/>
    <n v="1210"/>
    <n v="1485"/>
    <n v="275"/>
    <n v="0"/>
    <n v="275"/>
  </r>
  <r>
    <x v="550"/>
    <x v="6"/>
    <s v="P3"/>
    <n v="7"/>
    <x v="0"/>
    <x v="0"/>
    <n v="840"/>
    <n v="1015"/>
    <n v="175"/>
    <n v="0.05"/>
    <n v="124.25"/>
  </r>
  <r>
    <x v="551"/>
    <x v="3"/>
    <s v="P3"/>
    <n v="15"/>
    <x v="1"/>
    <x v="0"/>
    <n v="1800"/>
    <n v="2175"/>
    <n v="375"/>
    <n v="0.1"/>
    <n v="157.5"/>
  </r>
  <r>
    <x v="552"/>
    <x v="7"/>
    <s v="P5"/>
    <n v="8"/>
    <x v="1"/>
    <x v="4"/>
    <n v="1120"/>
    <n v="1440"/>
    <n v="320"/>
    <n v="0.01"/>
    <n v="305.59999999999991"/>
  </r>
  <r>
    <x v="182"/>
    <x v="9"/>
    <s v="P1"/>
    <n v="14"/>
    <x v="1"/>
    <x v="3"/>
    <n v="1400"/>
    <n v="1750"/>
    <n v="350"/>
    <n v="0"/>
    <n v="350"/>
  </r>
  <r>
    <x v="351"/>
    <x v="9"/>
    <s v="P2"/>
    <n v="15"/>
    <x v="1"/>
    <x v="5"/>
    <n v="1650"/>
    <n v="2025"/>
    <n v="375"/>
    <n v="0"/>
    <n v="375"/>
  </r>
  <r>
    <x v="553"/>
    <x v="2"/>
    <s v="P6"/>
    <n v="11"/>
    <x v="0"/>
    <x v="1"/>
    <n v="1650"/>
    <n v="2200"/>
    <n v="550"/>
    <n v="0.01"/>
    <n v="528"/>
  </r>
  <r>
    <x v="404"/>
    <x v="5"/>
    <s v="P1"/>
    <n v="8"/>
    <x v="1"/>
    <x v="3"/>
    <n v="800"/>
    <n v="1000"/>
    <n v="200"/>
    <n v="0.01"/>
    <n v="190"/>
  </r>
  <r>
    <x v="554"/>
    <x v="4"/>
    <s v="P1"/>
    <n v="8"/>
    <x v="1"/>
    <x v="3"/>
    <n v="800"/>
    <n v="1000"/>
    <n v="200"/>
    <n v="0"/>
    <n v="200"/>
  </r>
  <r>
    <x v="129"/>
    <x v="1"/>
    <s v="P4"/>
    <n v="14"/>
    <x v="1"/>
    <x v="2"/>
    <n v="1820"/>
    <n v="2240"/>
    <n v="420"/>
    <n v="0"/>
    <n v="420"/>
  </r>
  <r>
    <x v="182"/>
    <x v="1"/>
    <s v="P5"/>
    <n v="14"/>
    <x v="1"/>
    <x v="4"/>
    <n v="1960"/>
    <n v="2520"/>
    <n v="560"/>
    <n v="0"/>
    <n v="560"/>
  </r>
  <r>
    <x v="555"/>
    <x v="2"/>
    <s v="P4"/>
    <n v="6"/>
    <x v="0"/>
    <x v="2"/>
    <n v="780"/>
    <n v="960"/>
    <n v="180"/>
    <n v="0.01"/>
    <n v="170.39999999999998"/>
  </r>
  <r>
    <x v="338"/>
    <x v="0"/>
    <s v="P4"/>
    <n v="16"/>
    <x v="0"/>
    <x v="2"/>
    <n v="2080"/>
    <n v="2560"/>
    <n v="480"/>
    <n v="0.05"/>
    <n v="352"/>
  </r>
  <r>
    <x v="239"/>
    <x v="3"/>
    <s v="P2"/>
    <n v="11"/>
    <x v="1"/>
    <x v="5"/>
    <n v="1210"/>
    <n v="1485"/>
    <n v="275"/>
    <n v="0.1"/>
    <n v="126.5"/>
  </r>
  <r>
    <x v="13"/>
    <x v="7"/>
    <s v="P4"/>
    <n v="15"/>
    <x v="1"/>
    <x v="2"/>
    <n v="1950"/>
    <n v="2400"/>
    <n v="450"/>
    <n v="0.01"/>
    <n v="426"/>
  </r>
  <r>
    <x v="483"/>
    <x v="9"/>
    <s v="P2"/>
    <n v="14"/>
    <x v="1"/>
    <x v="5"/>
    <n v="1540"/>
    <n v="1890"/>
    <n v="350"/>
    <n v="0"/>
    <n v="350"/>
  </r>
  <r>
    <x v="556"/>
    <x v="4"/>
    <s v="P4"/>
    <n v="8"/>
    <x v="1"/>
    <x v="2"/>
    <n v="1040"/>
    <n v="1280"/>
    <n v="240"/>
    <n v="0"/>
    <n v="240"/>
  </r>
  <r>
    <x v="86"/>
    <x v="7"/>
    <s v="P2"/>
    <n v="8"/>
    <x v="1"/>
    <x v="5"/>
    <n v="880"/>
    <n v="1080"/>
    <n v="200"/>
    <n v="0.01"/>
    <n v="189.20000000000005"/>
  </r>
  <r>
    <x v="501"/>
    <x v="0"/>
    <s v="P3"/>
    <n v="8"/>
    <x v="0"/>
    <x v="0"/>
    <n v="960"/>
    <n v="1160"/>
    <n v="200"/>
    <n v="0.05"/>
    <n v="142"/>
  </r>
  <r>
    <x v="188"/>
    <x v="5"/>
    <s v="P6"/>
    <n v="7"/>
    <x v="1"/>
    <x v="1"/>
    <n v="1050"/>
    <n v="1400"/>
    <n v="350"/>
    <n v="0.01"/>
    <n v="336"/>
  </r>
  <r>
    <x v="557"/>
    <x v="1"/>
    <s v="P6"/>
    <n v="16"/>
    <x v="1"/>
    <x v="1"/>
    <n v="2400"/>
    <n v="3200"/>
    <n v="800"/>
    <n v="0"/>
    <n v="800"/>
  </r>
  <r>
    <x v="285"/>
    <x v="7"/>
    <s v="P6"/>
    <n v="18"/>
    <x v="1"/>
    <x v="1"/>
    <n v="2700"/>
    <n v="3600"/>
    <n v="900"/>
    <n v="0.01"/>
    <n v="864"/>
  </r>
  <r>
    <x v="558"/>
    <x v="7"/>
    <s v="P2"/>
    <n v="12"/>
    <x v="1"/>
    <x v="5"/>
    <n v="1320"/>
    <n v="1620"/>
    <n v="300"/>
    <n v="0.01"/>
    <n v="283.79999999999995"/>
  </r>
  <r>
    <x v="559"/>
    <x v="5"/>
    <s v="P5"/>
    <n v="10"/>
    <x v="1"/>
    <x v="4"/>
    <n v="1400"/>
    <n v="1800"/>
    <n v="400"/>
    <n v="0.01"/>
    <n v="382"/>
  </r>
  <r>
    <x v="302"/>
    <x v="7"/>
    <s v="P2"/>
    <n v="20"/>
    <x v="1"/>
    <x v="5"/>
    <n v="2200"/>
    <n v="2700"/>
    <n v="500"/>
    <n v="0.01"/>
    <n v="473"/>
  </r>
  <r>
    <x v="413"/>
    <x v="0"/>
    <s v="P4"/>
    <n v="18"/>
    <x v="0"/>
    <x v="2"/>
    <n v="2340"/>
    <n v="2880"/>
    <n v="540"/>
    <n v="0.05"/>
    <n v="396"/>
  </r>
  <r>
    <x v="151"/>
    <x v="2"/>
    <s v="P4"/>
    <n v="11"/>
    <x v="0"/>
    <x v="2"/>
    <n v="1430"/>
    <n v="1760"/>
    <n v="330"/>
    <n v="0.01"/>
    <n v="312.40000000000009"/>
  </r>
  <r>
    <x v="560"/>
    <x v="8"/>
    <s v="P5"/>
    <n v="14"/>
    <x v="0"/>
    <x v="4"/>
    <n v="1960"/>
    <n v="2520"/>
    <n v="560"/>
    <n v="0.05"/>
    <n v="434"/>
  </r>
  <r>
    <x v="488"/>
    <x v="1"/>
    <s v="P3"/>
    <n v="20"/>
    <x v="1"/>
    <x v="0"/>
    <n v="2400"/>
    <n v="2900"/>
    <n v="500"/>
    <n v="0"/>
    <n v="500"/>
  </r>
  <r>
    <x v="93"/>
    <x v="6"/>
    <s v="P2"/>
    <n v="9"/>
    <x v="0"/>
    <x v="5"/>
    <n v="990"/>
    <n v="1215"/>
    <n v="225"/>
    <n v="0.05"/>
    <n v="164.25"/>
  </r>
  <r>
    <x v="561"/>
    <x v="9"/>
    <s v="P4"/>
    <n v="18"/>
    <x v="1"/>
    <x v="2"/>
    <n v="2340"/>
    <n v="2880"/>
    <n v="540"/>
    <n v="0"/>
    <n v="540"/>
  </r>
  <r>
    <x v="475"/>
    <x v="4"/>
    <s v="P2"/>
    <n v="6"/>
    <x v="1"/>
    <x v="5"/>
    <n v="660"/>
    <n v="810"/>
    <n v="150"/>
    <n v="0"/>
    <n v="150"/>
  </r>
  <r>
    <x v="199"/>
    <x v="5"/>
    <s v="P5"/>
    <n v="8"/>
    <x v="1"/>
    <x v="4"/>
    <n v="1120"/>
    <n v="1440"/>
    <n v="320"/>
    <n v="0.01"/>
    <n v="305.59999999999991"/>
  </r>
  <r>
    <x v="414"/>
    <x v="5"/>
    <s v="P5"/>
    <n v="12"/>
    <x v="1"/>
    <x v="4"/>
    <n v="1680"/>
    <n v="2160"/>
    <n v="480"/>
    <n v="0.01"/>
    <n v="458.40000000000009"/>
  </r>
  <r>
    <x v="562"/>
    <x v="1"/>
    <s v="P3"/>
    <n v="12"/>
    <x v="1"/>
    <x v="0"/>
    <n v="1440"/>
    <n v="1740"/>
    <n v="300"/>
    <n v="0"/>
    <n v="300"/>
  </r>
  <r>
    <x v="299"/>
    <x v="6"/>
    <s v="P3"/>
    <n v="19"/>
    <x v="0"/>
    <x v="0"/>
    <n v="2280"/>
    <n v="2755"/>
    <n v="475"/>
    <n v="0.05"/>
    <n v="337.25"/>
  </r>
  <r>
    <x v="563"/>
    <x v="9"/>
    <s v="P4"/>
    <n v="12"/>
    <x v="1"/>
    <x v="2"/>
    <n v="1560"/>
    <n v="1920"/>
    <n v="360"/>
    <n v="0"/>
    <n v="360"/>
  </r>
  <r>
    <x v="564"/>
    <x v="3"/>
    <s v="P5"/>
    <n v="17"/>
    <x v="1"/>
    <x v="4"/>
    <n v="2380"/>
    <n v="3060"/>
    <n v="680"/>
    <n v="0.1"/>
    <n v="374"/>
  </r>
  <r>
    <x v="297"/>
    <x v="9"/>
    <s v="P1"/>
    <n v="8"/>
    <x v="1"/>
    <x v="3"/>
    <n v="800"/>
    <n v="1000"/>
    <n v="200"/>
    <n v="0"/>
    <n v="200"/>
  </r>
  <r>
    <x v="565"/>
    <x v="8"/>
    <s v="P6"/>
    <n v="5"/>
    <x v="0"/>
    <x v="1"/>
    <n v="750"/>
    <n v="1000"/>
    <n v="250"/>
    <n v="0.05"/>
    <n v="200"/>
  </r>
  <r>
    <x v="566"/>
    <x v="6"/>
    <s v="P5"/>
    <n v="20"/>
    <x v="0"/>
    <x v="4"/>
    <n v="2800"/>
    <n v="3600"/>
    <n v="800"/>
    <n v="0.05"/>
    <n v="620"/>
  </r>
  <r>
    <x v="438"/>
    <x v="9"/>
    <s v="P4"/>
    <n v="8"/>
    <x v="1"/>
    <x v="2"/>
    <n v="1040"/>
    <n v="1280"/>
    <n v="240"/>
    <n v="0"/>
    <n v="240"/>
  </r>
  <r>
    <x v="499"/>
    <x v="1"/>
    <s v="P3"/>
    <n v="16"/>
    <x v="1"/>
    <x v="0"/>
    <n v="1920"/>
    <n v="2320"/>
    <n v="400"/>
    <n v="0"/>
    <n v="400"/>
  </r>
  <r>
    <x v="426"/>
    <x v="9"/>
    <s v="P5"/>
    <n v="11"/>
    <x v="1"/>
    <x v="4"/>
    <n v="1540"/>
    <n v="1980"/>
    <n v="440"/>
    <n v="0"/>
    <n v="440"/>
  </r>
  <r>
    <x v="567"/>
    <x v="3"/>
    <s v="P3"/>
    <n v="17"/>
    <x v="1"/>
    <x v="0"/>
    <n v="2040"/>
    <n v="2465"/>
    <n v="425"/>
    <n v="0.1"/>
    <n v="178.5"/>
  </r>
  <r>
    <x v="253"/>
    <x v="7"/>
    <s v="P5"/>
    <n v="8"/>
    <x v="1"/>
    <x v="4"/>
    <n v="1120"/>
    <n v="1440"/>
    <n v="320"/>
    <n v="0.01"/>
    <n v="305.59999999999991"/>
  </r>
  <r>
    <x v="481"/>
    <x v="6"/>
    <s v="P6"/>
    <n v="12"/>
    <x v="0"/>
    <x v="1"/>
    <n v="1800"/>
    <n v="2400"/>
    <n v="600"/>
    <n v="0.05"/>
    <n v="480"/>
  </r>
  <r>
    <x v="355"/>
    <x v="1"/>
    <s v="P2"/>
    <n v="17"/>
    <x v="1"/>
    <x v="5"/>
    <n v="1870"/>
    <n v="2295"/>
    <n v="425"/>
    <n v="0"/>
    <n v="425"/>
  </r>
  <r>
    <x v="568"/>
    <x v="3"/>
    <s v="P3"/>
    <n v="18"/>
    <x v="1"/>
    <x v="0"/>
    <n v="2160"/>
    <n v="2610"/>
    <n v="450"/>
    <n v="0.1"/>
    <n v="189"/>
  </r>
  <r>
    <x v="551"/>
    <x v="7"/>
    <s v="P1"/>
    <n v="14"/>
    <x v="1"/>
    <x v="3"/>
    <n v="1400"/>
    <n v="1750"/>
    <n v="350"/>
    <n v="0.01"/>
    <n v="332.5"/>
  </r>
  <r>
    <x v="0"/>
    <x v="9"/>
    <s v="P5"/>
    <n v="20"/>
    <x v="1"/>
    <x v="4"/>
    <n v="2800"/>
    <n v="3600"/>
    <n v="800"/>
    <n v="0"/>
    <n v="800"/>
  </r>
  <r>
    <x v="569"/>
    <x v="3"/>
    <s v="P1"/>
    <n v="17"/>
    <x v="1"/>
    <x v="3"/>
    <n v="1700"/>
    <n v="2125"/>
    <n v="425"/>
    <n v="0.1"/>
    <n v="212.5"/>
  </r>
  <r>
    <x v="282"/>
    <x v="9"/>
    <s v="P3"/>
    <n v="17"/>
    <x v="1"/>
    <x v="0"/>
    <n v="2040"/>
    <n v="2465"/>
    <n v="425"/>
    <n v="0"/>
    <n v="425"/>
  </r>
  <r>
    <x v="92"/>
    <x v="2"/>
    <s v="P3"/>
    <n v="13"/>
    <x v="0"/>
    <x v="0"/>
    <n v="1560"/>
    <n v="1885"/>
    <n v="325"/>
    <n v="0.01"/>
    <n v="306.15000000000009"/>
  </r>
  <r>
    <x v="543"/>
    <x v="0"/>
    <s v="P6"/>
    <n v="11"/>
    <x v="0"/>
    <x v="1"/>
    <n v="1650"/>
    <n v="2200"/>
    <n v="550"/>
    <n v="0.05"/>
    <n v="440"/>
  </r>
  <r>
    <x v="296"/>
    <x v="4"/>
    <s v="P6"/>
    <n v="16"/>
    <x v="1"/>
    <x v="1"/>
    <n v="2400"/>
    <n v="3200"/>
    <n v="800"/>
    <n v="0"/>
    <n v="800"/>
  </r>
  <r>
    <x v="91"/>
    <x v="6"/>
    <s v="P4"/>
    <n v="19"/>
    <x v="0"/>
    <x v="2"/>
    <n v="2470"/>
    <n v="3040"/>
    <n v="570"/>
    <n v="0.05"/>
    <n v="418"/>
  </r>
  <r>
    <x v="570"/>
    <x v="1"/>
    <s v="P3"/>
    <n v="15"/>
    <x v="1"/>
    <x v="0"/>
    <n v="1800"/>
    <n v="2175"/>
    <n v="375"/>
    <n v="0"/>
    <n v="375"/>
  </r>
  <r>
    <x v="478"/>
    <x v="5"/>
    <s v="P6"/>
    <n v="5"/>
    <x v="1"/>
    <x v="1"/>
    <n v="750"/>
    <n v="1000"/>
    <n v="250"/>
    <n v="0.01"/>
    <n v="240"/>
  </r>
  <r>
    <x v="401"/>
    <x v="3"/>
    <s v="P6"/>
    <n v="9"/>
    <x v="1"/>
    <x v="1"/>
    <n v="1350"/>
    <n v="1800"/>
    <n v="450"/>
    <n v="0.1"/>
    <n v="270"/>
  </r>
  <r>
    <x v="198"/>
    <x v="9"/>
    <s v="P4"/>
    <n v="6"/>
    <x v="1"/>
    <x v="2"/>
    <n v="780"/>
    <n v="960"/>
    <n v="180"/>
    <n v="0"/>
    <n v="180"/>
  </r>
  <r>
    <x v="571"/>
    <x v="4"/>
    <s v="P6"/>
    <n v="19"/>
    <x v="1"/>
    <x v="1"/>
    <n v="2850"/>
    <n v="3800"/>
    <n v="950"/>
    <n v="0"/>
    <n v="950"/>
  </r>
  <r>
    <x v="417"/>
    <x v="0"/>
    <s v="P2"/>
    <n v="19"/>
    <x v="0"/>
    <x v="5"/>
    <n v="2090"/>
    <n v="2565"/>
    <n v="475"/>
    <n v="0.05"/>
    <n v="346.75"/>
  </r>
  <r>
    <x v="264"/>
    <x v="3"/>
    <s v="P4"/>
    <n v="17"/>
    <x v="1"/>
    <x v="2"/>
    <n v="2210"/>
    <n v="2720"/>
    <n v="510"/>
    <n v="0.1"/>
    <n v="238"/>
  </r>
  <r>
    <x v="79"/>
    <x v="6"/>
    <s v="P6"/>
    <n v="15"/>
    <x v="0"/>
    <x v="1"/>
    <n v="2250"/>
    <n v="3000"/>
    <n v="750"/>
    <n v="0.05"/>
    <n v="600"/>
  </r>
  <r>
    <x v="572"/>
    <x v="5"/>
    <s v="P2"/>
    <n v="14"/>
    <x v="1"/>
    <x v="5"/>
    <n v="1540"/>
    <n v="1890"/>
    <n v="350"/>
    <n v="0.01"/>
    <n v="331.09999999999991"/>
  </r>
  <r>
    <x v="301"/>
    <x v="3"/>
    <s v="P1"/>
    <n v="17"/>
    <x v="1"/>
    <x v="3"/>
    <n v="1700"/>
    <n v="2125"/>
    <n v="425"/>
    <n v="0.1"/>
    <n v="212.5"/>
  </r>
  <r>
    <x v="307"/>
    <x v="2"/>
    <s v="P6"/>
    <n v="6"/>
    <x v="0"/>
    <x v="1"/>
    <n v="900"/>
    <n v="1200"/>
    <n v="300"/>
    <n v="0.01"/>
    <n v="288"/>
  </r>
  <r>
    <x v="573"/>
    <x v="5"/>
    <s v="P4"/>
    <n v="18"/>
    <x v="1"/>
    <x v="2"/>
    <n v="2340"/>
    <n v="2880"/>
    <n v="540"/>
    <n v="0.01"/>
    <n v="511.19999999999982"/>
  </r>
  <r>
    <x v="534"/>
    <x v="0"/>
    <s v="P3"/>
    <n v="20"/>
    <x v="0"/>
    <x v="0"/>
    <n v="2400"/>
    <n v="2900"/>
    <n v="500"/>
    <n v="0.05"/>
    <n v="355"/>
  </r>
  <r>
    <x v="574"/>
    <x v="4"/>
    <s v="P3"/>
    <n v="16"/>
    <x v="1"/>
    <x v="0"/>
    <n v="1920"/>
    <n v="2320"/>
    <n v="400"/>
    <n v="0"/>
    <n v="400"/>
  </r>
  <r>
    <x v="10"/>
    <x v="6"/>
    <s v="P5"/>
    <n v="18"/>
    <x v="0"/>
    <x v="4"/>
    <n v="2520"/>
    <n v="3240"/>
    <n v="720"/>
    <n v="0.05"/>
    <n v="558"/>
  </r>
  <r>
    <x v="131"/>
    <x v="4"/>
    <s v="P2"/>
    <n v="10"/>
    <x v="1"/>
    <x v="5"/>
    <n v="1100"/>
    <n v="1350"/>
    <n v="250"/>
    <n v="0"/>
    <n v="250"/>
  </r>
  <r>
    <x v="525"/>
    <x v="5"/>
    <s v="P6"/>
    <n v="12"/>
    <x v="1"/>
    <x v="1"/>
    <n v="1800"/>
    <n v="2400"/>
    <n v="600"/>
    <n v="0.01"/>
    <n v="576"/>
  </r>
  <r>
    <x v="296"/>
    <x v="6"/>
    <s v="P1"/>
    <n v="18"/>
    <x v="0"/>
    <x v="3"/>
    <n v="1800"/>
    <n v="2250"/>
    <n v="450"/>
    <n v="0.05"/>
    <n v="337.5"/>
  </r>
  <r>
    <x v="118"/>
    <x v="5"/>
    <s v="P3"/>
    <n v="17"/>
    <x v="1"/>
    <x v="0"/>
    <n v="2040"/>
    <n v="2465"/>
    <n v="425"/>
    <n v="0.01"/>
    <n v="400.34999999999991"/>
  </r>
  <r>
    <x v="461"/>
    <x v="3"/>
    <s v="P5"/>
    <n v="13"/>
    <x v="1"/>
    <x v="4"/>
    <n v="1820"/>
    <n v="2340"/>
    <n v="520"/>
    <n v="0.1"/>
    <n v="286"/>
  </r>
  <r>
    <x v="575"/>
    <x v="7"/>
    <s v="P6"/>
    <n v="11"/>
    <x v="1"/>
    <x v="1"/>
    <n v="1650"/>
    <n v="2200"/>
    <n v="550"/>
    <n v="0.01"/>
    <n v="528"/>
  </r>
  <r>
    <x v="432"/>
    <x v="2"/>
    <s v="P2"/>
    <n v="9"/>
    <x v="0"/>
    <x v="5"/>
    <n v="990"/>
    <n v="1215"/>
    <n v="225"/>
    <n v="0.01"/>
    <n v="212.84999999999991"/>
  </r>
  <r>
    <x v="576"/>
    <x v="3"/>
    <s v="P1"/>
    <n v="20"/>
    <x v="1"/>
    <x v="3"/>
    <n v="2000"/>
    <n v="2500"/>
    <n v="500"/>
    <n v="0.1"/>
    <n v="250"/>
  </r>
  <r>
    <x v="361"/>
    <x v="0"/>
    <s v="P6"/>
    <n v="14"/>
    <x v="0"/>
    <x v="1"/>
    <n v="2100"/>
    <n v="2800"/>
    <n v="700"/>
    <n v="0.05"/>
    <n v="560"/>
  </r>
  <r>
    <x v="452"/>
    <x v="7"/>
    <s v="P4"/>
    <n v="14"/>
    <x v="1"/>
    <x v="2"/>
    <n v="1820"/>
    <n v="2240"/>
    <n v="420"/>
    <n v="0.01"/>
    <n v="397.59999999999991"/>
  </r>
  <r>
    <x v="577"/>
    <x v="1"/>
    <s v="P2"/>
    <n v="14"/>
    <x v="1"/>
    <x v="5"/>
    <n v="1540"/>
    <n v="1890"/>
    <n v="350"/>
    <n v="0"/>
    <n v="350"/>
  </r>
  <r>
    <x v="476"/>
    <x v="6"/>
    <s v="P6"/>
    <n v="13"/>
    <x v="0"/>
    <x v="1"/>
    <n v="1950"/>
    <n v="2600"/>
    <n v="650"/>
    <n v="0.05"/>
    <n v="520"/>
  </r>
  <r>
    <x v="578"/>
    <x v="7"/>
    <s v="P1"/>
    <n v="17"/>
    <x v="1"/>
    <x v="3"/>
    <n v="1700"/>
    <n v="2125"/>
    <n v="425"/>
    <n v="0.01"/>
    <n v="403.75"/>
  </r>
  <r>
    <x v="448"/>
    <x v="9"/>
    <s v="P3"/>
    <n v="20"/>
    <x v="1"/>
    <x v="0"/>
    <n v="2400"/>
    <n v="2900"/>
    <n v="500"/>
    <n v="0"/>
    <n v="500"/>
  </r>
  <r>
    <x v="192"/>
    <x v="7"/>
    <s v="P3"/>
    <n v="17"/>
    <x v="1"/>
    <x v="0"/>
    <n v="2040"/>
    <n v="2465"/>
    <n v="425"/>
    <n v="0.01"/>
    <n v="400.34999999999991"/>
  </r>
  <r>
    <x v="526"/>
    <x v="8"/>
    <s v="P5"/>
    <n v="18"/>
    <x v="0"/>
    <x v="4"/>
    <n v="2520"/>
    <n v="3240"/>
    <n v="720"/>
    <n v="0.05"/>
    <n v="558"/>
  </r>
  <r>
    <x v="217"/>
    <x v="7"/>
    <s v="P1"/>
    <n v="17"/>
    <x v="1"/>
    <x v="3"/>
    <n v="1700"/>
    <n v="2125"/>
    <n v="425"/>
    <n v="0.01"/>
    <n v="403.75"/>
  </r>
  <r>
    <x v="579"/>
    <x v="6"/>
    <s v="P4"/>
    <n v="14"/>
    <x v="0"/>
    <x v="2"/>
    <n v="1820"/>
    <n v="2240"/>
    <n v="420"/>
    <n v="0.05"/>
    <n v="308"/>
  </r>
  <r>
    <x v="579"/>
    <x v="5"/>
    <s v="P4"/>
    <n v="20"/>
    <x v="1"/>
    <x v="2"/>
    <n v="2600"/>
    <n v="3200"/>
    <n v="600"/>
    <n v="0.01"/>
    <n v="568"/>
  </r>
  <r>
    <x v="580"/>
    <x v="6"/>
    <s v="P1"/>
    <n v="9"/>
    <x v="0"/>
    <x v="3"/>
    <n v="900"/>
    <n v="1125"/>
    <n v="225"/>
    <n v="0.05"/>
    <n v="168.75"/>
  </r>
  <r>
    <x v="581"/>
    <x v="4"/>
    <s v="P6"/>
    <n v="17"/>
    <x v="1"/>
    <x v="1"/>
    <n v="2550"/>
    <n v="3400"/>
    <n v="850"/>
    <n v="0"/>
    <n v="850"/>
  </r>
  <r>
    <x v="582"/>
    <x v="5"/>
    <s v="P3"/>
    <n v="19"/>
    <x v="1"/>
    <x v="0"/>
    <n v="2280"/>
    <n v="2755"/>
    <n v="475"/>
    <n v="0.01"/>
    <n v="447.44999999999982"/>
  </r>
  <r>
    <x v="212"/>
    <x v="5"/>
    <s v="P5"/>
    <n v="17"/>
    <x v="1"/>
    <x v="4"/>
    <n v="2380"/>
    <n v="3060"/>
    <n v="680"/>
    <n v="0.01"/>
    <n v="649.40000000000009"/>
  </r>
  <r>
    <x v="281"/>
    <x v="2"/>
    <s v="P1"/>
    <n v="6"/>
    <x v="0"/>
    <x v="3"/>
    <n v="600"/>
    <n v="750"/>
    <n v="150"/>
    <n v="0.01"/>
    <n v="142.5"/>
  </r>
  <r>
    <x v="75"/>
    <x v="3"/>
    <s v="P6"/>
    <n v="6"/>
    <x v="1"/>
    <x v="1"/>
    <n v="900"/>
    <n v="1200"/>
    <n v="300"/>
    <n v="0.1"/>
    <n v="180"/>
  </r>
  <r>
    <x v="376"/>
    <x v="5"/>
    <s v="P5"/>
    <n v="13"/>
    <x v="1"/>
    <x v="4"/>
    <n v="1820"/>
    <n v="2340"/>
    <n v="520"/>
    <n v="0.01"/>
    <n v="496.59999999999991"/>
  </r>
  <r>
    <x v="583"/>
    <x v="3"/>
    <s v="P3"/>
    <n v="9"/>
    <x v="1"/>
    <x v="0"/>
    <n v="1080"/>
    <n v="1305"/>
    <n v="225"/>
    <n v="0.1"/>
    <n v="94.5"/>
  </r>
  <r>
    <x v="584"/>
    <x v="1"/>
    <s v="P6"/>
    <n v="10"/>
    <x v="1"/>
    <x v="1"/>
    <n v="1500"/>
    <n v="2000"/>
    <n v="500"/>
    <n v="0"/>
    <n v="500"/>
  </r>
  <r>
    <x v="585"/>
    <x v="8"/>
    <s v="P3"/>
    <n v="18"/>
    <x v="0"/>
    <x v="0"/>
    <n v="2160"/>
    <n v="2610"/>
    <n v="450"/>
    <n v="0.05"/>
    <n v="319.5"/>
  </r>
  <r>
    <x v="529"/>
    <x v="4"/>
    <s v="P3"/>
    <n v="15"/>
    <x v="1"/>
    <x v="0"/>
    <n v="1800"/>
    <n v="2175"/>
    <n v="375"/>
    <n v="0"/>
    <n v="375"/>
  </r>
  <r>
    <x v="586"/>
    <x v="1"/>
    <s v="P4"/>
    <n v="16"/>
    <x v="1"/>
    <x v="2"/>
    <n v="2080"/>
    <n v="2560"/>
    <n v="480"/>
    <n v="0"/>
    <n v="480"/>
  </r>
  <r>
    <x v="534"/>
    <x v="5"/>
    <s v="P3"/>
    <n v="13"/>
    <x v="1"/>
    <x v="0"/>
    <n v="1560"/>
    <n v="1885"/>
    <n v="325"/>
    <n v="0.01"/>
    <n v="306.15000000000009"/>
  </r>
  <r>
    <x v="587"/>
    <x v="9"/>
    <s v="P6"/>
    <n v="19"/>
    <x v="1"/>
    <x v="1"/>
    <n v="2850"/>
    <n v="3800"/>
    <n v="950"/>
    <n v="0"/>
    <n v="950"/>
  </r>
  <r>
    <x v="502"/>
    <x v="6"/>
    <s v="P4"/>
    <n v="18"/>
    <x v="0"/>
    <x v="2"/>
    <n v="2340"/>
    <n v="2880"/>
    <n v="540"/>
    <n v="0.05"/>
    <n v="396"/>
  </r>
  <r>
    <x v="119"/>
    <x v="5"/>
    <s v="P6"/>
    <n v="7"/>
    <x v="1"/>
    <x v="1"/>
    <n v="1050"/>
    <n v="1400"/>
    <n v="350"/>
    <n v="0.01"/>
    <n v="336"/>
  </r>
  <r>
    <x v="15"/>
    <x v="3"/>
    <s v="P5"/>
    <n v="12"/>
    <x v="1"/>
    <x v="4"/>
    <n v="1680"/>
    <n v="2160"/>
    <n v="480"/>
    <n v="0.1"/>
    <n v="264"/>
  </r>
  <r>
    <x v="588"/>
    <x v="3"/>
    <s v="P5"/>
    <n v="6"/>
    <x v="1"/>
    <x v="4"/>
    <n v="840"/>
    <n v="1080"/>
    <n v="240"/>
    <n v="0.1"/>
    <n v="132"/>
  </r>
  <r>
    <x v="96"/>
    <x v="1"/>
    <s v="P5"/>
    <n v="5"/>
    <x v="1"/>
    <x v="4"/>
    <n v="700"/>
    <n v="900"/>
    <n v="200"/>
    <n v="0"/>
    <n v="200"/>
  </r>
  <r>
    <x v="13"/>
    <x v="8"/>
    <s v="P2"/>
    <n v="12"/>
    <x v="0"/>
    <x v="5"/>
    <n v="1320"/>
    <n v="1620"/>
    <n v="300"/>
    <n v="0.05"/>
    <n v="219"/>
  </r>
  <r>
    <x v="589"/>
    <x v="6"/>
    <s v="P6"/>
    <n v="7"/>
    <x v="0"/>
    <x v="1"/>
    <n v="1050"/>
    <n v="1400"/>
    <n v="350"/>
    <n v="0.05"/>
    <n v="280"/>
  </r>
  <r>
    <x v="590"/>
    <x v="3"/>
    <s v="P4"/>
    <n v="19"/>
    <x v="1"/>
    <x v="2"/>
    <n v="2470"/>
    <n v="3040"/>
    <n v="570"/>
    <n v="0.1"/>
    <n v="266"/>
  </r>
  <r>
    <x v="259"/>
    <x v="3"/>
    <s v="P5"/>
    <n v="8"/>
    <x v="1"/>
    <x v="4"/>
    <n v="1120"/>
    <n v="1440"/>
    <n v="320"/>
    <n v="0.1"/>
    <n v="176"/>
  </r>
  <r>
    <x v="591"/>
    <x v="1"/>
    <s v="P5"/>
    <n v="12"/>
    <x v="1"/>
    <x v="4"/>
    <n v="1680"/>
    <n v="2160"/>
    <n v="480"/>
    <n v="0"/>
    <n v="480"/>
  </r>
  <r>
    <x v="592"/>
    <x v="3"/>
    <s v="P1"/>
    <n v="7"/>
    <x v="1"/>
    <x v="3"/>
    <n v="700"/>
    <n v="875"/>
    <n v="175"/>
    <n v="0.1"/>
    <n v="87.5"/>
  </r>
  <r>
    <x v="593"/>
    <x v="5"/>
    <s v="P3"/>
    <n v="10"/>
    <x v="1"/>
    <x v="0"/>
    <n v="1200"/>
    <n v="1450"/>
    <n v="250"/>
    <n v="0.01"/>
    <n v="235.5"/>
  </r>
  <r>
    <x v="540"/>
    <x v="2"/>
    <s v="P3"/>
    <n v="19"/>
    <x v="0"/>
    <x v="0"/>
    <n v="2280"/>
    <n v="2755"/>
    <n v="475"/>
    <n v="0.01"/>
    <n v="447.44999999999982"/>
  </r>
  <r>
    <x v="42"/>
    <x v="5"/>
    <s v="P6"/>
    <n v="8"/>
    <x v="1"/>
    <x v="1"/>
    <n v="1200"/>
    <n v="1600"/>
    <n v="400"/>
    <n v="0.01"/>
    <n v="384"/>
  </r>
  <r>
    <x v="143"/>
    <x v="0"/>
    <s v="P3"/>
    <n v="15"/>
    <x v="0"/>
    <x v="0"/>
    <n v="1800"/>
    <n v="2175"/>
    <n v="375"/>
    <n v="0.05"/>
    <n v="266.25"/>
  </r>
  <r>
    <x v="559"/>
    <x v="9"/>
    <s v="P3"/>
    <n v="19"/>
    <x v="1"/>
    <x v="0"/>
    <n v="2280"/>
    <n v="2755"/>
    <n v="475"/>
    <n v="0"/>
    <n v="475"/>
  </r>
  <r>
    <x v="594"/>
    <x v="8"/>
    <s v="P3"/>
    <n v="9"/>
    <x v="0"/>
    <x v="0"/>
    <n v="1080"/>
    <n v="1305"/>
    <n v="225"/>
    <n v="0.05"/>
    <n v="159.75"/>
  </r>
  <r>
    <x v="18"/>
    <x v="7"/>
    <s v="P6"/>
    <n v="15"/>
    <x v="1"/>
    <x v="1"/>
    <n v="2250"/>
    <n v="3000"/>
    <n v="750"/>
    <n v="0.01"/>
    <n v="720"/>
  </r>
  <r>
    <x v="209"/>
    <x v="7"/>
    <s v="P6"/>
    <n v="17"/>
    <x v="1"/>
    <x v="1"/>
    <n v="2550"/>
    <n v="3400"/>
    <n v="850"/>
    <n v="0.01"/>
    <n v="816"/>
  </r>
  <r>
    <x v="379"/>
    <x v="5"/>
    <s v="P4"/>
    <n v="5"/>
    <x v="1"/>
    <x v="2"/>
    <n v="650"/>
    <n v="800"/>
    <n v="150"/>
    <n v="0.01"/>
    <n v="142"/>
  </r>
  <r>
    <x v="328"/>
    <x v="9"/>
    <s v="P6"/>
    <n v="12"/>
    <x v="1"/>
    <x v="1"/>
    <n v="1800"/>
    <n v="2400"/>
    <n v="600"/>
    <n v="0"/>
    <n v="600"/>
  </r>
  <r>
    <x v="198"/>
    <x v="8"/>
    <s v="P5"/>
    <n v="10"/>
    <x v="0"/>
    <x v="4"/>
    <n v="1400"/>
    <n v="1800"/>
    <n v="400"/>
    <n v="0.05"/>
    <n v="310"/>
  </r>
  <r>
    <x v="591"/>
    <x v="7"/>
    <s v="P4"/>
    <n v="8"/>
    <x v="1"/>
    <x v="2"/>
    <n v="1040"/>
    <n v="1280"/>
    <n v="240"/>
    <n v="0.01"/>
    <n v="227.20000000000005"/>
  </r>
  <r>
    <x v="405"/>
    <x v="2"/>
    <s v="P2"/>
    <n v="6"/>
    <x v="0"/>
    <x v="5"/>
    <n v="660"/>
    <n v="810"/>
    <n v="150"/>
    <n v="0.01"/>
    <n v="141.89999999999998"/>
  </r>
  <r>
    <x v="531"/>
    <x v="9"/>
    <s v="P4"/>
    <n v="18"/>
    <x v="1"/>
    <x v="2"/>
    <n v="2340"/>
    <n v="2880"/>
    <n v="540"/>
    <n v="0"/>
    <n v="540"/>
  </r>
  <r>
    <x v="267"/>
    <x v="2"/>
    <s v="P1"/>
    <n v="11"/>
    <x v="0"/>
    <x v="3"/>
    <n v="1100"/>
    <n v="1375"/>
    <n v="275"/>
    <n v="0.01"/>
    <n v="261.25"/>
  </r>
  <r>
    <x v="29"/>
    <x v="3"/>
    <s v="P6"/>
    <n v="19"/>
    <x v="1"/>
    <x v="1"/>
    <n v="2850"/>
    <n v="3800"/>
    <n v="950"/>
    <n v="0.1"/>
    <n v="570"/>
  </r>
  <r>
    <x v="377"/>
    <x v="7"/>
    <s v="P2"/>
    <n v="8"/>
    <x v="1"/>
    <x v="5"/>
    <n v="880"/>
    <n v="1080"/>
    <n v="200"/>
    <n v="0.01"/>
    <n v="189.20000000000005"/>
  </r>
  <r>
    <x v="482"/>
    <x v="9"/>
    <s v="P3"/>
    <n v="6"/>
    <x v="1"/>
    <x v="0"/>
    <n v="720"/>
    <n v="870"/>
    <n v="150"/>
    <n v="0"/>
    <n v="150"/>
  </r>
  <r>
    <x v="595"/>
    <x v="5"/>
    <s v="P6"/>
    <n v="14"/>
    <x v="1"/>
    <x v="1"/>
    <n v="2100"/>
    <n v="2800"/>
    <n v="700"/>
    <n v="0.01"/>
    <n v="672"/>
  </r>
  <r>
    <x v="596"/>
    <x v="7"/>
    <s v="P6"/>
    <n v="13"/>
    <x v="1"/>
    <x v="1"/>
    <n v="1950"/>
    <n v="2600"/>
    <n v="650"/>
    <n v="0.01"/>
    <n v="624"/>
  </r>
  <r>
    <x v="564"/>
    <x v="8"/>
    <s v="P6"/>
    <n v="6"/>
    <x v="0"/>
    <x v="1"/>
    <n v="900"/>
    <n v="1200"/>
    <n v="300"/>
    <n v="0.05"/>
    <n v="240"/>
  </r>
  <r>
    <x v="130"/>
    <x v="7"/>
    <s v="P5"/>
    <n v="12"/>
    <x v="1"/>
    <x v="4"/>
    <n v="1680"/>
    <n v="2160"/>
    <n v="480"/>
    <n v="0.01"/>
    <n v="458.40000000000009"/>
  </r>
  <r>
    <x v="505"/>
    <x v="5"/>
    <s v="P6"/>
    <n v="13"/>
    <x v="1"/>
    <x v="1"/>
    <n v="1950"/>
    <n v="2600"/>
    <n v="650"/>
    <n v="0.01"/>
    <n v="624"/>
  </r>
  <r>
    <x v="411"/>
    <x v="6"/>
    <s v="P6"/>
    <n v="11"/>
    <x v="0"/>
    <x v="1"/>
    <n v="1650"/>
    <n v="2200"/>
    <n v="550"/>
    <n v="0.05"/>
    <n v="440"/>
  </r>
  <r>
    <x v="597"/>
    <x v="2"/>
    <s v="P2"/>
    <n v="8"/>
    <x v="0"/>
    <x v="5"/>
    <n v="880"/>
    <n v="1080"/>
    <n v="200"/>
    <n v="0.01"/>
    <n v="189.20000000000005"/>
  </r>
  <r>
    <x v="159"/>
    <x v="0"/>
    <s v="P3"/>
    <n v="20"/>
    <x v="0"/>
    <x v="0"/>
    <n v="2400"/>
    <n v="2900"/>
    <n v="500"/>
    <n v="0.05"/>
    <n v="355"/>
  </r>
  <r>
    <x v="598"/>
    <x v="4"/>
    <s v="P5"/>
    <n v="13"/>
    <x v="1"/>
    <x v="4"/>
    <n v="1820"/>
    <n v="2340"/>
    <n v="520"/>
    <n v="0"/>
    <n v="520"/>
  </r>
  <r>
    <x v="531"/>
    <x v="7"/>
    <s v="P4"/>
    <n v="18"/>
    <x v="1"/>
    <x v="2"/>
    <n v="2340"/>
    <n v="2880"/>
    <n v="540"/>
    <n v="0.01"/>
    <n v="511.19999999999982"/>
  </r>
  <r>
    <x v="599"/>
    <x v="5"/>
    <s v="P2"/>
    <n v="19"/>
    <x v="1"/>
    <x v="5"/>
    <n v="2090"/>
    <n v="2565"/>
    <n v="475"/>
    <n v="0.01"/>
    <n v="449.3499999999999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0">
  <r>
    <x v="0"/>
    <x v="0"/>
    <x v="0"/>
    <n v="8"/>
  </r>
  <r>
    <x v="1"/>
    <x v="1"/>
    <x v="1"/>
    <n v="6"/>
  </r>
  <r>
    <x v="2"/>
    <x v="2"/>
    <x v="0"/>
    <n v="5"/>
  </r>
  <r>
    <x v="3"/>
    <x v="3"/>
    <x v="2"/>
    <n v="17"/>
  </r>
  <r>
    <x v="4"/>
    <x v="4"/>
    <x v="0"/>
    <n v="20"/>
  </r>
  <r>
    <x v="5"/>
    <x v="5"/>
    <x v="0"/>
    <n v="7"/>
  </r>
  <r>
    <x v="6"/>
    <x v="6"/>
    <x v="3"/>
    <n v="19"/>
  </r>
  <r>
    <x v="7"/>
    <x v="7"/>
    <x v="4"/>
    <n v="19"/>
  </r>
  <r>
    <x v="8"/>
    <x v="6"/>
    <x v="3"/>
    <n v="13"/>
  </r>
  <r>
    <x v="9"/>
    <x v="7"/>
    <x v="3"/>
    <n v="20"/>
  </r>
  <r>
    <x v="10"/>
    <x v="0"/>
    <x v="2"/>
    <n v="19"/>
  </r>
  <r>
    <x v="11"/>
    <x v="2"/>
    <x v="1"/>
    <n v="13"/>
  </r>
  <r>
    <x v="12"/>
    <x v="8"/>
    <x v="1"/>
    <n v="18"/>
  </r>
  <r>
    <x v="11"/>
    <x v="7"/>
    <x v="4"/>
    <n v="12"/>
  </r>
  <r>
    <x v="13"/>
    <x v="0"/>
    <x v="2"/>
    <n v="18"/>
  </r>
  <r>
    <x v="14"/>
    <x v="1"/>
    <x v="0"/>
    <n v="16"/>
  </r>
  <r>
    <x v="15"/>
    <x v="6"/>
    <x v="4"/>
    <n v="6"/>
  </r>
  <r>
    <x v="16"/>
    <x v="9"/>
    <x v="5"/>
    <n v="12"/>
  </r>
  <r>
    <x v="17"/>
    <x v="3"/>
    <x v="2"/>
    <n v="14"/>
  </r>
  <r>
    <x v="18"/>
    <x v="5"/>
    <x v="4"/>
    <n v="11"/>
  </r>
  <r>
    <x v="19"/>
    <x v="1"/>
    <x v="5"/>
    <n v="5"/>
  </r>
  <r>
    <x v="20"/>
    <x v="7"/>
    <x v="2"/>
    <n v="14"/>
  </r>
  <r>
    <x v="21"/>
    <x v="2"/>
    <x v="5"/>
    <n v="13"/>
  </r>
  <r>
    <x v="22"/>
    <x v="6"/>
    <x v="0"/>
    <n v="11"/>
  </r>
  <r>
    <x v="23"/>
    <x v="8"/>
    <x v="5"/>
    <n v="16"/>
  </r>
  <r>
    <x v="24"/>
    <x v="2"/>
    <x v="3"/>
    <n v="17"/>
  </r>
  <r>
    <x v="25"/>
    <x v="6"/>
    <x v="2"/>
    <n v="10"/>
  </r>
  <r>
    <x v="26"/>
    <x v="8"/>
    <x v="0"/>
    <n v="10"/>
  </r>
  <r>
    <x v="27"/>
    <x v="6"/>
    <x v="1"/>
    <n v="12"/>
  </r>
  <r>
    <x v="28"/>
    <x v="2"/>
    <x v="1"/>
    <n v="11"/>
  </r>
  <r>
    <x v="29"/>
    <x v="1"/>
    <x v="1"/>
    <n v="18"/>
  </r>
  <r>
    <x v="30"/>
    <x v="5"/>
    <x v="1"/>
    <n v="6"/>
  </r>
  <r>
    <x v="31"/>
    <x v="6"/>
    <x v="3"/>
    <n v="7"/>
  </r>
  <r>
    <x v="32"/>
    <x v="5"/>
    <x v="4"/>
    <n v="19"/>
  </r>
  <r>
    <x v="33"/>
    <x v="2"/>
    <x v="5"/>
    <n v="19"/>
  </r>
  <r>
    <x v="34"/>
    <x v="6"/>
    <x v="0"/>
    <n v="13"/>
  </r>
  <r>
    <x v="35"/>
    <x v="7"/>
    <x v="2"/>
    <n v="19"/>
  </r>
  <r>
    <x v="36"/>
    <x v="2"/>
    <x v="1"/>
    <n v="19"/>
  </r>
  <r>
    <x v="37"/>
    <x v="8"/>
    <x v="1"/>
    <n v="5"/>
  </r>
  <r>
    <x v="38"/>
    <x v="3"/>
    <x v="0"/>
    <n v="5"/>
  </r>
  <r>
    <x v="39"/>
    <x v="2"/>
    <x v="3"/>
    <n v="12"/>
  </r>
  <r>
    <x v="31"/>
    <x v="8"/>
    <x v="2"/>
    <n v="12"/>
  </r>
  <r>
    <x v="40"/>
    <x v="9"/>
    <x v="1"/>
    <n v="20"/>
  </r>
  <r>
    <x v="41"/>
    <x v="5"/>
    <x v="0"/>
    <n v="15"/>
  </r>
  <r>
    <x v="42"/>
    <x v="4"/>
    <x v="4"/>
    <n v="7"/>
  </r>
  <r>
    <x v="43"/>
    <x v="9"/>
    <x v="4"/>
    <n v="8"/>
  </r>
  <r>
    <x v="44"/>
    <x v="6"/>
    <x v="4"/>
    <n v="8"/>
  </r>
  <r>
    <x v="45"/>
    <x v="1"/>
    <x v="3"/>
    <n v="9"/>
  </r>
  <r>
    <x v="46"/>
    <x v="9"/>
    <x v="0"/>
    <n v="17"/>
  </r>
  <r>
    <x v="47"/>
    <x v="7"/>
    <x v="4"/>
    <n v="20"/>
  </r>
  <r>
    <x v="48"/>
    <x v="4"/>
    <x v="4"/>
    <n v="18"/>
  </r>
  <r>
    <x v="49"/>
    <x v="6"/>
    <x v="4"/>
    <n v="10"/>
  </r>
  <r>
    <x v="50"/>
    <x v="7"/>
    <x v="3"/>
    <n v="14"/>
  </r>
  <r>
    <x v="51"/>
    <x v="2"/>
    <x v="5"/>
    <n v="15"/>
  </r>
  <r>
    <x v="52"/>
    <x v="8"/>
    <x v="5"/>
    <n v="16"/>
  </r>
  <r>
    <x v="53"/>
    <x v="9"/>
    <x v="5"/>
    <n v="14"/>
  </r>
  <r>
    <x v="54"/>
    <x v="9"/>
    <x v="2"/>
    <n v="15"/>
  </r>
  <r>
    <x v="55"/>
    <x v="8"/>
    <x v="5"/>
    <n v="5"/>
  </r>
  <r>
    <x v="56"/>
    <x v="5"/>
    <x v="4"/>
    <n v="14"/>
  </r>
  <r>
    <x v="57"/>
    <x v="0"/>
    <x v="3"/>
    <n v="14"/>
  </r>
  <r>
    <x v="58"/>
    <x v="9"/>
    <x v="2"/>
    <n v="19"/>
  </r>
  <r>
    <x v="59"/>
    <x v="0"/>
    <x v="2"/>
    <n v="14"/>
  </r>
  <r>
    <x v="60"/>
    <x v="9"/>
    <x v="4"/>
    <n v="20"/>
  </r>
  <r>
    <x v="6"/>
    <x v="0"/>
    <x v="0"/>
    <n v="18"/>
  </r>
  <r>
    <x v="61"/>
    <x v="5"/>
    <x v="0"/>
    <n v="9"/>
  </r>
  <r>
    <x v="62"/>
    <x v="0"/>
    <x v="0"/>
    <n v="20"/>
  </r>
  <r>
    <x v="63"/>
    <x v="9"/>
    <x v="2"/>
    <n v="18"/>
  </r>
  <r>
    <x v="64"/>
    <x v="5"/>
    <x v="5"/>
    <n v="12"/>
  </r>
  <r>
    <x v="65"/>
    <x v="5"/>
    <x v="1"/>
    <n v="6"/>
  </r>
  <r>
    <x v="66"/>
    <x v="0"/>
    <x v="4"/>
    <n v="18"/>
  </r>
  <r>
    <x v="67"/>
    <x v="1"/>
    <x v="1"/>
    <n v="14"/>
  </r>
  <r>
    <x v="68"/>
    <x v="2"/>
    <x v="1"/>
    <n v="20"/>
  </r>
  <r>
    <x v="66"/>
    <x v="0"/>
    <x v="0"/>
    <n v="13"/>
  </r>
  <r>
    <x v="69"/>
    <x v="2"/>
    <x v="5"/>
    <n v="15"/>
  </r>
  <r>
    <x v="70"/>
    <x v="5"/>
    <x v="2"/>
    <n v="8"/>
  </r>
  <r>
    <x v="71"/>
    <x v="5"/>
    <x v="4"/>
    <n v="5"/>
  </r>
  <r>
    <x v="72"/>
    <x v="9"/>
    <x v="1"/>
    <n v="13"/>
  </r>
  <r>
    <x v="73"/>
    <x v="8"/>
    <x v="0"/>
    <n v="6"/>
  </r>
  <r>
    <x v="74"/>
    <x v="8"/>
    <x v="4"/>
    <n v="14"/>
  </r>
  <r>
    <x v="75"/>
    <x v="3"/>
    <x v="1"/>
    <n v="9"/>
  </r>
  <r>
    <x v="76"/>
    <x v="6"/>
    <x v="0"/>
    <n v="14"/>
  </r>
  <r>
    <x v="77"/>
    <x v="1"/>
    <x v="2"/>
    <n v="18"/>
  </r>
  <r>
    <x v="78"/>
    <x v="2"/>
    <x v="0"/>
    <n v="5"/>
  </r>
  <r>
    <x v="79"/>
    <x v="8"/>
    <x v="1"/>
    <n v="13"/>
  </r>
  <r>
    <x v="80"/>
    <x v="1"/>
    <x v="3"/>
    <n v="14"/>
  </r>
  <r>
    <x v="81"/>
    <x v="6"/>
    <x v="4"/>
    <n v="12"/>
  </r>
  <r>
    <x v="82"/>
    <x v="5"/>
    <x v="1"/>
    <n v="7"/>
  </r>
  <r>
    <x v="82"/>
    <x v="8"/>
    <x v="4"/>
    <n v="9"/>
  </r>
  <r>
    <x v="83"/>
    <x v="9"/>
    <x v="0"/>
    <n v="10"/>
  </r>
  <r>
    <x v="84"/>
    <x v="7"/>
    <x v="1"/>
    <n v="14"/>
  </r>
  <r>
    <x v="85"/>
    <x v="1"/>
    <x v="4"/>
    <n v="20"/>
  </r>
  <r>
    <x v="86"/>
    <x v="7"/>
    <x v="4"/>
    <n v="12"/>
  </r>
  <r>
    <x v="87"/>
    <x v="4"/>
    <x v="2"/>
    <n v="13"/>
  </r>
  <r>
    <x v="88"/>
    <x v="7"/>
    <x v="5"/>
    <n v="11"/>
  </r>
  <r>
    <x v="89"/>
    <x v="6"/>
    <x v="3"/>
    <n v="6"/>
  </r>
  <r>
    <x v="48"/>
    <x v="5"/>
    <x v="2"/>
    <n v="18"/>
  </r>
  <r>
    <x v="90"/>
    <x v="8"/>
    <x v="1"/>
    <n v="12"/>
  </r>
  <r>
    <x v="91"/>
    <x v="7"/>
    <x v="4"/>
    <n v="16"/>
  </r>
  <r>
    <x v="92"/>
    <x v="5"/>
    <x v="5"/>
    <n v="15"/>
  </r>
  <r>
    <x v="93"/>
    <x v="8"/>
    <x v="4"/>
    <n v="13"/>
  </r>
  <r>
    <x v="94"/>
    <x v="4"/>
    <x v="3"/>
    <n v="19"/>
  </r>
  <r>
    <x v="95"/>
    <x v="0"/>
    <x v="5"/>
    <n v="11"/>
  </r>
  <r>
    <x v="96"/>
    <x v="2"/>
    <x v="2"/>
    <n v="15"/>
  </r>
  <r>
    <x v="97"/>
    <x v="9"/>
    <x v="4"/>
    <n v="14"/>
  </r>
  <r>
    <x v="98"/>
    <x v="0"/>
    <x v="1"/>
    <n v="19"/>
  </r>
  <r>
    <x v="99"/>
    <x v="3"/>
    <x v="3"/>
    <n v="5"/>
  </r>
  <r>
    <x v="100"/>
    <x v="0"/>
    <x v="2"/>
    <n v="13"/>
  </r>
  <r>
    <x v="101"/>
    <x v="5"/>
    <x v="3"/>
    <n v="9"/>
  </r>
  <r>
    <x v="102"/>
    <x v="2"/>
    <x v="5"/>
    <n v="11"/>
  </r>
  <r>
    <x v="103"/>
    <x v="7"/>
    <x v="3"/>
    <n v="16"/>
  </r>
  <r>
    <x v="104"/>
    <x v="2"/>
    <x v="0"/>
    <n v="20"/>
  </r>
  <r>
    <x v="105"/>
    <x v="8"/>
    <x v="5"/>
    <n v="5"/>
  </r>
  <r>
    <x v="106"/>
    <x v="2"/>
    <x v="5"/>
    <n v="9"/>
  </r>
  <r>
    <x v="107"/>
    <x v="2"/>
    <x v="2"/>
    <n v="19"/>
  </r>
  <r>
    <x v="108"/>
    <x v="8"/>
    <x v="5"/>
    <n v="18"/>
  </r>
  <r>
    <x v="109"/>
    <x v="2"/>
    <x v="0"/>
    <n v="5"/>
  </r>
  <r>
    <x v="110"/>
    <x v="7"/>
    <x v="5"/>
    <n v="17"/>
  </r>
  <r>
    <x v="111"/>
    <x v="8"/>
    <x v="1"/>
    <n v="19"/>
  </r>
  <r>
    <x v="112"/>
    <x v="9"/>
    <x v="1"/>
    <n v="14"/>
  </r>
  <r>
    <x v="113"/>
    <x v="8"/>
    <x v="5"/>
    <n v="11"/>
  </r>
  <r>
    <x v="114"/>
    <x v="8"/>
    <x v="1"/>
    <n v="17"/>
  </r>
  <r>
    <x v="95"/>
    <x v="9"/>
    <x v="5"/>
    <n v="18"/>
  </r>
  <r>
    <x v="115"/>
    <x v="2"/>
    <x v="3"/>
    <n v="18"/>
  </r>
  <r>
    <x v="116"/>
    <x v="3"/>
    <x v="5"/>
    <n v="18"/>
  </r>
  <r>
    <x v="117"/>
    <x v="2"/>
    <x v="2"/>
    <n v="11"/>
  </r>
  <r>
    <x v="118"/>
    <x v="6"/>
    <x v="4"/>
    <n v="7"/>
  </r>
  <r>
    <x v="119"/>
    <x v="4"/>
    <x v="4"/>
    <n v="6"/>
  </r>
  <r>
    <x v="120"/>
    <x v="9"/>
    <x v="3"/>
    <n v="8"/>
  </r>
  <r>
    <x v="121"/>
    <x v="9"/>
    <x v="5"/>
    <n v="11"/>
  </r>
  <r>
    <x v="122"/>
    <x v="6"/>
    <x v="4"/>
    <n v="9"/>
  </r>
  <r>
    <x v="123"/>
    <x v="5"/>
    <x v="3"/>
    <n v="13"/>
  </r>
  <r>
    <x v="124"/>
    <x v="9"/>
    <x v="5"/>
    <n v="16"/>
  </r>
  <r>
    <x v="125"/>
    <x v="1"/>
    <x v="4"/>
    <n v="20"/>
  </r>
  <r>
    <x v="126"/>
    <x v="6"/>
    <x v="4"/>
    <n v="14"/>
  </r>
  <r>
    <x v="127"/>
    <x v="8"/>
    <x v="0"/>
    <n v="19"/>
  </r>
  <r>
    <x v="128"/>
    <x v="0"/>
    <x v="4"/>
    <n v="7"/>
  </r>
  <r>
    <x v="129"/>
    <x v="4"/>
    <x v="4"/>
    <n v="11"/>
  </r>
  <r>
    <x v="130"/>
    <x v="0"/>
    <x v="1"/>
    <n v="12"/>
  </r>
  <r>
    <x v="131"/>
    <x v="7"/>
    <x v="5"/>
    <n v="19"/>
  </r>
  <r>
    <x v="132"/>
    <x v="7"/>
    <x v="2"/>
    <n v="15"/>
  </r>
  <r>
    <x v="133"/>
    <x v="6"/>
    <x v="4"/>
    <n v="6"/>
  </r>
  <r>
    <x v="134"/>
    <x v="4"/>
    <x v="0"/>
    <n v="20"/>
  </r>
  <r>
    <x v="135"/>
    <x v="3"/>
    <x v="3"/>
    <n v="12"/>
  </r>
  <r>
    <x v="136"/>
    <x v="6"/>
    <x v="0"/>
    <n v="12"/>
  </r>
  <r>
    <x v="137"/>
    <x v="4"/>
    <x v="1"/>
    <n v="12"/>
  </r>
  <r>
    <x v="138"/>
    <x v="6"/>
    <x v="4"/>
    <n v="18"/>
  </r>
  <r>
    <x v="139"/>
    <x v="8"/>
    <x v="1"/>
    <n v="5"/>
  </r>
  <r>
    <x v="140"/>
    <x v="0"/>
    <x v="0"/>
    <n v="18"/>
  </r>
  <r>
    <x v="141"/>
    <x v="7"/>
    <x v="2"/>
    <n v="18"/>
  </r>
  <r>
    <x v="142"/>
    <x v="3"/>
    <x v="3"/>
    <n v="11"/>
  </r>
  <r>
    <x v="143"/>
    <x v="1"/>
    <x v="5"/>
    <n v="8"/>
  </r>
  <r>
    <x v="144"/>
    <x v="6"/>
    <x v="3"/>
    <n v="8"/>
  </r>
  <r>
    <x v="145"/>
    <x v="2"/>
    <x v="5"/>
    <n v="10"/>
  </r>
  <r>
    <x v="146"/>
    <x v="1"/>
    <x v="4"/>
    <n v="20"/>
  </r>
  <r>
    <x v="147"/>
    <x v="7"/>
    <x v="5"/>
    <n v="20"/>
  </r>
  <r>
    <x v="148"/>
    <x v="4"/>
    <x v="5"/>
    <n v="18"/>
  </r>
  <r>
    <x v="149"/>
    <x v="8"/>
    <x v="0"/>
    <n v="12"/>
  </r>
  <r>
    <x v="27"/>
    <x v="9"/>
    <x v="4"/>
    <n v="19"/>
  </r>
  <r>
    <x v="150"/>
    <x v="3"/>
    <x v="1"/>
    <n v="11"/>
  </r>
  <r>
    <x v="151"/>
    <x v="3"/>
    <x v="1"/>
    <n v="20"/>
  </r>
  <r>
    <x v="152"/>
    <x v="7"/>
    <x v="4"/>
    <n v="18"/>
  </r>
  <r>
    <x v="153"/>
    <x v="2"/>
    <x v="0"/>
    <n v="18"/>
  </r>
  <r>
    <x v="154"/>
    <x v="3"/>
    <x v="1"/>
    <n v="13"/>
  </r>
  <r>
    <x v="155"/>
    <x v="2"/>
    <x v="1"/>
    <n v="11"/>
  </r>
  <r>
    <x v="156"/>
    <x v="5"/>
    <x v="2"/>
    <n v="15"/>
  </r>
  <r>
    <x v="157"/>
    <x v="3"/>
    <x v="4"/>
    <n v="20"/>
  </r>
  <r>
    <x v="158"/>
    <x v="6"/>
    <x v="1"/>
    <n v="8"/>
  </r>
  <r>
    <x v="159"/>
    <x v="4"/>
    <x v="0"/>
    <n v="13"/>
  </r>
  <r>
    <x v="160"/>
    <x v="4"/>
    <x v="4"/>
    <n v="14"/>
  </r>
  <r>
    <x v="161"/>
    <x v="9"/>
    <x v="2"/>
    <n v="19"/>
  </r>
  <r>
    <x v="162"/>
    <x v="0"/>
    <x v="3"/>
    <n v="6"/>
  </r>
  <r>
    <x v="134"/>
    <x v="9"/>
    <x v="4"/>
    <n v="11"/>
  </r>
  <r>
    <x v="163"/>
    <x v="7"/>
    <x v="4"/>
    <n v="15"/>
  </r>
  <r>
    <x v="164"/>
    <x v="3"/>
    <x v="4"/>
    <n v="11"/>
  </r>
  <r>
    <x v="150"/>
    <x v="2"/>
    <x v="5"/>
    <n v="19"/>
  </r>
  <r>
    <x v="165"/>
    <x v="6"/>
    <x v="2"/>
    <n v="15"/>
  </r>
  <r>
    <x v="166"/>
    <x v="7"/>
    <x v="0"/>
    <n v="14"/>
  </r>
  <r>
    <x v="167"/>
    <x v="8"/>
    <x v="2"/>
    <n v="5"/>
  </r>
  <r>
    <x v="168"/>
    <x v="6"/>
    <x v="0"/>
    <n v="14"/>
  </r>
  <r>
    <x v="169"/>
    <x v="7"/>
    <x v="4"/>
    <n v="12"/>
  </r>
  <r>
    <x v="170"/>
    <x v="4"/>
    <x v="5"/>
    <n v="10"/>
  </r>
  <r>
    <x v="171"/>
    <x v="5"/>
    <x v="2"/>
    <n v="8"/>
  </r>
  <r>
    <x v="172"/>
    <x v="8"/>
    <x v="2"/>
    <n v="7"/>
  </r>
  <r>
    <x v="173"/>
    <x v="3"/>
    <x v="1"/>
    <n v="11"/>
  </r>
  <r>
    <x v="80"/>
    <x v="3"/>
    <x v="4"/>
    <n v="9"/>
  </r>
  <r>
    <x v="174"/>
    <x v="8"/>
    <x v="4"/>
    <n v="19"/>
  </r>
  <r>
    <x v="175"/>
    <x v="1"/>
    <x v="4"/>
    <n v="12"/>
  </r>
  <r>
    <x v="29"/>
    <x v="9"/>
    <x v="1"/>
    <n v="17"/>
  </r>
  <r>
    <x v="39"/>
    <x v="1"/>
    <x v="1"/>
    <n v="16"/>
  </r>
  <r>
    <x v="131"/>
    <x v="1"/>
    <x v="2"/>
    <n v="20"/>
  </r>
  <r>
    <x v="176"/>
    <x v="9"/>
    <x v="5"/>
    <n v="11"/>
  </r>
  <r>
    <x v="177"/>
    <x v="9"/>
    <x v="1"/>
    <n v="11"/>
  </r>
  <r>
    <x v="40"/>
    <x v="8"/>
    <x v="4"/>
    <n v="17"/>
  </r>
  <r>
    <x v="163"/>
    <x v="5"/>
    <x v="3"/>
    <n v="13"/>
  </r>
  <r>
    <x v="178"/>
    <x v="4"/>
    <x v="3"/>
    <n v="12"/>
  </r>
  <r>
    <x v="37"/>
    <x v="5"/>
    <x v="2"/>
    <n v="12"/>
  </r>
  <r>
    <x v="179"/>
    <x v="7"/>
    <x v="4"/>
    <n v="14"/>
  </r>
  <r>
    <x v="180"/>
    <x v="9"/>
    <x v="4"/>
    <n v="16"/>
  </r>
  <r>
    <x v="181"/>
    <x v="2"/>
    <x v="3"/>
    <n v="12"/>
  </r>
  <r>
    <x v="5"/>
    <x v="1"/>
    <x v="0"/>
    <n v="11"/>
  </r>
  <r>
    <x v="164"/>
    <x v="5"/>
    <x v="1"/>
    <n v="8"/>
  </r>
  <r>
    <x v="182"/>
    <x v="7"/>
    <x v="1"/>
    <n v="20"/>
  </r>
  <r>
    <x v="183"/>
    <x v="4"/>
    <x v="0"/>
    <n v="17"/>
  </r>
  <r>
    <x v="184"/>
    <x v="3"/>
    <x v="5"/>
    <n v="15"/>
  </r>
  <r>
    <x v="185"/>
    <x v="9"/>
    <x v="0"/>
    <n v="13"/>
  </r>
  <r>
    <x v="186"/>
    <x v="1"/>
    <x v="1"/>
    <n v="19"/>
  </r>
  <r>
    <x v="187"/>
    <x v="3"/>
    <x v="1"/>
    <n v="20"/>
  </r>
  <r>
    <x v="188"/>
    <x v="3"/>
    <x v="1"/>
    <n v="19"/>
  </r>
  <r>
    <x v="101"/>
    <x v="1"/>
    <x v="2"/>
    <n v="9"/>
  </r>
  <r>
    <x v="138"/>
    <x v="0"/>
    <x v="5"/>
    <n v="15"/>
  </r>
  <r>
    <x v="189"/>
    <x v="5"/>
    <x v="0"/>
    <n v="10"/>
  </r>
  <r>
    <x v="190"/>
    <x v="2"/>
    <x v="5"/>
    <n v="10"/>
  </r>
  <r>
    <x v="191"/>
    <x v="9"/>
    <x v="3"/>
    <n v="16"/>
  </r>
  <r>
    <x v="192"/>
    <x v="0"/>
    <x v="0"/>
    <n v="20"/>
  </r>
  <r>
    <x v="92"/>
    <x v="8"/>
    <x v="5"/>
    <n v="8"/>
  </r>
  <r>
    <x v="193"/>
    <x v="9"/>
    <x v="2"/>
    <n v="20"/>
  </r>
  <r>
    <x v="194"/>
    <x v="5"/>
    <x v="3"/>
    <n v="8"/>
  </r>
  <r>
    <x v="195"/>
    <x v="2"/>
    <x v="3"/>
    <n v="16"/>
  </r>
  <r>
    <x v="134"/>
    <x v="5"/>
    <x v="3"/>
    <n v="15"/>
  </r>
  <r>
    <x v="196"/>
    <x v="3"/>
    <x v="0"/>
    <n v="19"/>
  </r>
  <r>
    <x v="197"/>
    <x v="2"/>
    <x v="2"/>
    <n v="7"/>
  </r>
  <r>
    <x v="198"/>
    <x v="4"/>
    <x v="3"/>
    <n v="14"/>
  </r>
  <r>
    <x v="199"/>
    <x v="7"/>
    <x v="4"/>
    <n v="5"/>
  </r>
  <r>
    <x v="200"/>
    <x v="1"/>
    <x v="4"/>
    <n v="18"/>
  </r>
  <r>
    <x v="201"/>
    <x v="1"/>
    <x v="3"/>
    <n v="20"/>
  </r>
  <r>
    <x v="202"/>
    <x v="3"/>
    <x v="3"/>
    <n v="20"/>
  </r>
  <r>
    <x v="86"/>
    <x v="6"/>
    <x v="3"/>
    <n v="16"/>
  </r>
  <r>
    <x v="203"/>
    <x v="8"/>
    <x v="0"/>
    <n v="5"/>
  </r>
  <r>
    <x v="204"/>
    <x v="2"/>
    <x v="5"/>
    <n v="17"/>
  </r>
  <r>
    <x v="205"/>
    <x v="5"/>
    <x v="0"/>
    <n v="6"/>
  </r>
  <r>
    <x v="206"/>
    <x v="7"/>
    <x v="3"/>
    <n v="5"/>
  </r>
  <r>
    <x v="207"/>
    <x v="1"/>
    <x v="3"/>
    <n v="7"/>
  </r>
  <r>
    <x v="208"/>
    <x v="1"/>
    <x v="5"/>
    <n v="14"/>
  </r>
  <r>
    <x v="209"/>
    <x v="6"/>
    <x v="2"/>
    <n v="12"/>
  </r>
  <r>
    <x v="210"/>
    <x v="7"/>
    <x v="3"/>
    <n v="17"/>
  </r>
  <r>
    <x v="211"/>
    <x v="5"/>
    <x v="2"/>
    <n v="13"/>
  </r>
  <r>
    <x v="91"/>
    <x v="6"/>
    <x v="3"/>
    <n v="15"/>
  </r>
  <r>
    <x v="212"/>
    <x v="4"/>
    <x v="5"/>
    <n v="5"/>
  </r>
  <r>
    <x v="213"/>
    <x v="3"/>
    <x v="0"/>
    <n v="15"/>
  </r>
  <r>
    <x v="214"/>
    <x v="4"/>
    <x v="5"/>
    <n v="15"/>
  </r>
  <r>
    <x v="215"/>
    <x v="5"/>
    <x v="1"/>
    <n v="5"/>
  </r>
  <r>
    <x v="216"/>
    <x v="8"/>
    <x v="0"/>
    <n v="8"/>
  </r>
  <r>
    <x v="96"/>
    <x v="2"/>
    <x v="4"/>
    <n v="14"/>
  </r>
  <r>
    <x v="217"/>
    <x v="7"/>
    <x v="4"/>
    <n v="13"/>
  </r>
  <r>
    <x v="218"/>
    <x v="7"/>
    <x v="4"/>
    <n v="13"/>
  </r>
  <r>
    <x v="219"/>
    <x v="2"/>
    <x v="5"/>
    <n v="10"/>
  </r>
  <r>
    <x v="110"/>
    <x v="9"/>
    <x v="2"/>
    <n v="19"/>
  </r>
  <r>
    <x v="220"/>
    <x v="7"/>
    <x v="3"/>
    <n v="19"/>
  </r>
  <r>
    <x v="221"/>
    <x v="9"/>
    <x v="3"/>
    <n v="11"/>
  </r>
  <r>
    <x v="222"/>
    <x v="4"/>
    <x v="5"/>
    <n v="10"/>
  </r>
  <r>
    <x v="190"/>
    <x v="1"/>
    <x v="2"/>
    <n v="13"/>
  </r>
  <r>
    <x v="223"/>
    <x v="5"/>
    <x v="1"/>
    <n v="6"/>
  </r>
  <r>
    <x v="224"/>
    <x v="6"/>
    <x v="0"/>
    <n v="18"/>
  </r>
  <r>
    <x v="225"/>
    <x v="8"/>
    <x v="1"/>
    <n v="18"/>
  </r>
  <r>
    <x v="143"/>
    <x v="2"/>
    <x v="5"/>
    <n v="6"/>
  </r>
  <r>
    <x v="226"/>
    <x v="7"/>
    <x v="1"/>
    <n v="9"/>
  </r>
  <r>
    <x v="227"/>
    <x v="4"/>
    <x v="0"/>
    <n v="17"/>
  </r>
  <r>
    <x v="228"/>
    <x v="5"/>
    <x v="5"/>
    <n v="12"/>
  </r>
  <r>
    <x v="229"/>
    <x v="7"/>
    <x v="3"/>
    <n v="7"/>
  </r>
  <r>
    <x v="230"/>
    <x v="7"/>
    <x v="1"/>
    <n v="7"/>
  </r>
  <r>
    <x v="231"/>
    <x v="6"/>
    <x v="5"/>
    <n v="10"/>
  </r>
  <r>
    <x v="232"/>
    <x v="9"/>
    <x v="3"/>
    <n v="20"/>
  </r>
  <r>
    <x v="233"/>
    <x v="8"/>
    <x v="1"/>
    <n v="16"/>
  </r>
  <r>
    <x v="234"/>
    <x v="6"/>
    <x v="5"/>
    <n v="19"/>
  </r>
  <r>
    <x v="235"/>
    <x v="5"/>
    <x v="0"/>
    <n v="16"/>
  </r>
  <r>
    <x v="184"/>
    <x v="0"/>
    <x v="5"/>
    <n v="11"/>
  </r>
  <r>
    <x v="236"/>
    <x v="4"/>
    <x v="1"/>
    <n v="6"/>
  </r>
  <r>
    <x v="145"/>
    <x v="2"/>
    <x v="1"/>
    <n v="14"/>
  </r>
  <r>
    <x v="78"/>
    <x v="2"/>
    <x v="4"/>
    <n v="19"/>
  </r>
  <r>
    <x v="237"/>
    <x v="0"/>
    <x v="2"/>
    <n v="13"/>
  </r>
  <r>
    <x v="15"/>
    <x v="9"/>
    <x v="5"/>
    <n v="13"/>
  </r>
  <r>
    <x v="238"/>
    <x v="5"/>
    <x v="4"/>
    <n v="18"/>
  </r>
  <r>
    <x v="239"/>
    <x v="5"/>
    <x v="4"/>
    <n v="15"/>
  </r>
  <r>
    <x v="240"/>
    <x v="0"/>
    <x v="1"/>
    <n v="12"/>
  </r>
  <r>
    <x v="55"/>
    <x v="2"/>
    <x v="0"/>
    <n v="18"/>
  </r>
  <r>
    <x v="241"/>
    <x v="3"/>
    <x v="5"/>
    <n v="16"/>
  </r>
  <r>
    <x v="242"/>
    <x v="3"/>
    <x v="0"/>
    <n v="17"/>
  </r>
  <r>
    <x v="243"/>
    <x v="4"/>
    <x v="4"/>
    <n v="20"/>
  </r>
  <r>
    <x v="244"/>
    <x v="6"/>
    <x v="3"/>
    <n v="11"/>
  </r>
  <r>
    <x v="245"/>
    <x v="4"/>
    <x v="5"/>
    <n v="20"/>
  </r>
  <r>
    <x v="246"/>
    <x v="8"/>
    <x v="2"/>
    <n v="15"/>
  </r>
  <r>
    <x v="58"/>
    <x v="7"/>
    <x v="1"/>
    <n v="13"/>
  </r>
  <r>
    <x v="247"/>
    <x v="3"/>
    <x v="3"/>
    <n v="9"/>
  </r>
  <r>
    <x v="248"/>
    <x v="8"/>
    <x v="4"/>
    <n v="8"/>
  </r>
  <r>
    <x v="249"/>
    <x v="0"/>
    <x v="5"/>
    <n v="5"/>
  </r>
  <r>
    <x v="250"/>
    <x v="3"/>
    <x v="4"/>
    <n v="17"/>
  </r>
  <r>
    <x v="188"/>
    <x v="4"/>
    <x v="0"/>
    <n v="7"/>
  </r>
  <r>
    <x v="251"/>
    <x v="2"/>
    <x v="3"/>
    <n v="12"/>
  </r>
  <r>
    <x v="252"/>
    <x v="6"/>
    <x v="5"/>
    <n v="15"/>
  </r>
  <r>
    <x v="253"/>
    <x v="9"/>
    <x v="3"/>
    <n v="14"/>
  </r>
  <r>
    <x v="29"/>
    <x v="7"/>
    <x v="3"/>
    <n v="8"/>
  </r>
  <r>
    <x v="254"/>
    <x v="4"/>
    <x v="5"/>
    <n v="5"/>
  </r>
  <r>
    <x v="17"/>
    <x v="9"/>
    <x v="5"/>
    <n v="13"/>
  </r>
  <r>
    <x v="255"/>
    <x v="9"/>
    <x v="2"/>
    <n v="5"/>
  </r>
  <r>
    <x v="156"/>
    <x v="6"/>
    <x v="2"/>
    <n v="11"/>
  </r>
  <r>
    <x v="256"/>
    <x v="8"/>
    <x v="0"/>
    <n v="13"/>
  </r>
  <r>
    <x v="257"/>
    <x v="4"/>
    <x v="4"/>
    <n v="18"/>
  </r>
  <r>
    <x v="258"/>
    <x v="5"/>
    <x v="3"/>
    <n v="9"/>
  </r>
  <r>
    <x v="259"/>
    <x v="9"/>
    <x v="2"/>
    <n v="5"/>
  </r>
  <r>
    <x v="260"/>
    <x v="1"/>
    <x v="0"/>
    <n v="14"/>
  </r>
  <r>
    <x v="23"/>
    <x v="4"/>
    <x v="1"/>
    <n v="15"/>
  </r>
  <r>
    <x v="261"/>
    <x v="1"/>
    <x v="3"/>
    <n v="19"/>
  </r>
  <r>
    <x v="262"/>
    <x v="4"/>
    <x v="4"/>
    <n v="10"/>
  </r>
  <r>
    <x v="263"/>
    <x v="8"/>
    <x v="1"/>
    <n v="16"/>
  </r>
  <r>
    <x v="107"/>
    <x v="2"/>
    <x v="1"/>
    <n v="11"/>
  </r>
  <r>
    <x v="264"/>
    <x v="8"/>
    <x v="0"/>
    <n v="20"/>
  </r>
  <r>
    <x v="265"/>
    <x v="9"/>
    <x v="2"/>
    <n v="16"/>
  </r>
  <r>
    <x v="266"/>
    <x v="5"/>
    <x v="0"/>
    <n v="18"/>
  </r>
  <r>
    <x v="149"/>
    <x v="4"/>
    <x v="2"/>
    <n v="14"/>
  </r>
  <r>
    <x v="267"/>
    <x v="4"/>
    <x v="3"/>
    <n v="8"/>
  </r>
  <r>
    <x v="27"/>
    <x v="9"/>
    <x v="2"/>
    <n v="8"/>
  </r>
  <r>
    <x v="24"/>
    <x v="9"/>
    <x v="3"/>
    <n v="5"/>
  </r>
  <r>
    <x v="268"/>
    <x v="2"/>
    <x v="4"/>
    <n v="18"/>
  </r>
  <r>
    <x v="103"/>
    <x v="7"/>
    <x v="2"/>
    <n v="14"/>
  </r>
  <r>
    <x v="269"/>
    <x v="2"/>
    <x v="5"/>
    <n v="12"/>
  </r>
  <r>
    <x v="270"/>
    <x v="7"/>
    <x v="5"/>
    <n v="11"/>
  </r>
  <r>
    <x v="159"/>
    <x v="9"/>
    <x v="3"/>
    <n v="7"/>
  </r>
  <r>
    <x v="250"/>
    <x v="7"/>
    <x v="3"/>
    <n v="16"/>
  </r>
  <r>
    <x v="271"/>
    <x v="6"/>
    <x v="0"/>
    <n v="19"/>
  </r>
  <r>
    <x v="272"/>
    <x v="6"/>
    <x v="4"/>
    <n v="17"/>
  </r>
  <r>
    <x v="273"/>
    <x v="2"/>
    <x v="2"/>
    <n v="10"/>
  </r>
  <r>
    <x v="274"/>
    <x v="5"/>
    <x v="1"/>
    <n v="10"/>
  </r>
  <r>
    <x v="275"/>
    <x v="8"/>
    <x v="0"/>
    <n v="7"/>
  </r>
  <r>
    <x v="276"/>
    <x v="7"/>
    <x v="4"/>
    <n v="9"/>
  </r>
  <r>
    <x v="277"/>
    <x v="8"/>
    <x v="1"/>
    <n v="15"/>
  </r>
  <r>
    <x v="278"/>
    <x v="5"/>
    <x v="3"/>
    <n v="6"/>
  </r>
  <r>
    <x v="68"/>
    <x v="2"/>
    <x v="3"/>
    <n v="11"/>
  </r>
  <r>
    <x v="279"/>
    <x v="0"/>
    <x v="0"/>
    <n v="18"/>
  </r>
  <r>
    <x v="280"/>
    <x v="2"/>
    <x v="5"/>
    <n v="9"/>
  </r>
  <r>
    <x v="281"/>
    <x v="9"/>
    <x v="5"/>
    <n v="6"/>
  </r>
  <r>
    <x v="273"/>
    <x v="0"/>
    <x v="5"/>
    <n v="5"/>
  </r>
  <r>
    <x v="282"/>
    <x v="1"/>
    <x v="3"/>
    <n v="11"/>
  </r>
  <r>
    <x v="283"/>
    <x v="3"/>
    <x v="4"/>
    <n v="16"/>
  </r>
  <r>
    <x v="284"/>
    <x v="3"/>
    <x v="1"/>
    <n v="8"/>
  </r>
  <r>
    <x v="145"/>
    <x v="1"/>
    <x v="5"/>
    <n v="5"/>
  </r>
  <r>
    <x v="285"/>
    <x v="2"/>
    <x v="2"/>
    <n v="17"/>
  </r>
  <r>
    <x v="286"/>
    <x v="2"/>
    <x v="2"/>
    <n v="16"/>
  </r>
  <r>
    <x v="287"/>
    <x v="9"/>
    <x v="5"/>
    <n v="14"/>
  </r>
  <r>
    <x v="288"/>
    <x v="9"/>
    <x v="0"/>
    <n v="18"/>
  </r>
  <r>
    <x v="152"/>
    <x v="5"/>
    <x v="4"/>
    <n v="7"/>
  </r>
  <r>
    <x v="289"/>
    <x v="9"/>
    <x v="5"/>
    <n v="8"/>
  </r>
  <r>
    <x v="103"/>
    <x v="7"/>
    <x v="4"/>
    <n v="12"/>
  </r>
  <r>
    <x v="290"/>
    <x v="3"/>
    <x v="0"/>
    <n v="14"/>
  </r>
  <r>
    <x v="291"/>
    <x v="7"/>
    <x v="0"/>
    <n v="18"/>
  </r>
  <r>
    <x v="292"/>
    <x v="7"/>
    <x v="4"/>
    <n v="19"/>
  </r>
  <r>
    <x v="293"/>
    <x v="8"/>
    <x v="3"/>
    <n v="9"/>
  </r>
  <r>
    <x v="294"/>
    <x v="7"/>
    <x v="1"/>
    <n v="8"/>
  </r>
  <r>
    <x v="295"/>
    <x v="2"/>
    <x v="1"/>
    <n v="14"/>
  </r>
  <r>
    <x v="296"/>
    <x v="9"/>
    <x v="3"/>
    <n v="6"/>
  </r>
  <r>
    <x v="276"/>
    <x v="5"/>
    <x v="5"/>
    <n v="19"/>
  </r>
  <r>
    <x v="297"/>
    <x v="5"/>
    <x v="1"/>
    <n v="15"/>
  </r>
  <r>
    <x v="243"/>
    <x v="5"/>
    <x v="5"/>
    <n v="13"/>
  </r>
  <r>
    <x v="99"/>
    <x v="8"/>
    <x v="3"/>
    <n v="11"/>
  </r>
  <r>
    <x v="298"/>
    <x v="6"/>
    <x v="1"/>
    <n v="14"/>
  </r>
  <r>
    <x v="299"/>
    <x v="6"/>
    <x v="1"/>
    <n v="11"/>
  </r>
  <r>
    <x v="300"/>
    <x v="7"/>
    <x v="5"/>
    <n v="9"/>
  </r>
  <r>
    <x v="301"/>
    <x v="6"/>
    <x v="1"/>
    <n v="19"/>
  </r>
  <r>
    <x v="302"/>
    <x v="3"/>
    <x v="5"/>
    <n v="17"/>
  </r>
  <r>
    <x v="303"/>
    <x v="4"/>
    <x v="2"/>
    <n v="6"/>
  </r>
  <r>
    <x v="304"/>
    <x v="1"/>
    <x v="3"/>
    <n v="10"/>
  </r>
  <r>
    <x v="305"/>
    <x v="8"/>
    <x v="0"/>
    <n v="8"/>
  </r>
  <r>
    <x v="306"/>
    <x v="6"/>
    <x v="3"/>
    <n v="9"/>
  </r>
  <r>
    <x v="307"/>
    <x v="6"/>
    <x v="4"/>
    <n v="20"/>
  </r>
  <r>
    <x v="308"/>
    <x v="8"/>
    <x v="4"/>
    <n v="13"/>
  </r>
  <r>
    <x v="309"/>
    <x v="9"/>
    <x v="0"/>
    <n v="5"/>
  </r>
  <r>
    <x v="310"/>
    <x v="9"/>
    <x v="4"/>
    <n v="5"/>
  </r>
  <r>
    <x v="311"/>
    <x v="3"/>
    <x v="2"/>
    <n v="16"/>
  </r>
  <r>
    <x v="121"/>
    <x v="8"/>
    <x v="2"/>
    <n v="5"/>
  </r>
  <r>
    <x v="312"/>
    <x v="4"/>
    <x v="4"/>
    <n v="20"/>
  </r>
  <r>
    <x v="61"/>
    <x v="2"/>
    <x v="2"/>
    <n v="20"/>
  </r>
  <r>
    <x v="21"/>
    <x v="7"/>
    <x v="3"/>
    <n v="6"/>
  </r>
  <r>
    <x v="114"/>
    <x v="3"/>
    <x v="1"/>
    <n v="16"/>
  </r>
  <r>
    <x v="313"/>
    <x v="8"/>
    <x v="2"/>
    <n v="5"/>
  </r>
  <r>
    <x v="181"/>
    <x v="5"/>
    <x v="0"/>
    <n v="9"/>
  </r>
  <r>
    <x v="314"/>
    <x v="3"/>
    <x v="5"/>
    <n v="6"/>
  </r>
  <r>
    <x v="15"/>
    <x v="5"/>
    <x v="1"/>
    <n v="9"/>
  </r>
  <r>
    <x v="315"/>
    <x v="8"/>
    <x v="2"/>
    <n v="12"/>
  </r>
  <r>
    <x v="316"/>
    <x v="1"/>
    <x v="1"/>
    <n v="15"/>
  </r>
  <r>
    <x v="317"/>
    <x v="5"/>
    <x v="4"/>
    <n v="10"/>
  </r>
  <r>
    <x v="318"/>
    <x v="2"/>
    <x v="2"/>
    <n v="10"/>
  </r>
  <r>
    <x v="263"/>
    <x v="3"/>
    <x v="1"/>
    <n v="5"/>
  </r>
  <r>
    <x v="319"/>
    <x v="8"/>
    <x v="2"/>
    <n v="19"/>
  </r>
  <r>
    <x v="320"/>
    <x v="1"/>
    <x v="0"/>
    <n v="16"/>
  </r>
  <r>
    <x v="321"/>
    <x v="5"/>
    <x v="4"/>
    <n v="8"/>
  </r>
  <r>
    <x v="196"/>
    <x v="0"/>
    <x v="1"/>
    <n v="11"/>
  </r>
  <r>
    <x v="322"/>
    <x v="0"/>
    <x v="2"/>
    <n v="11"/>
  </r>
  <r>
    <x v="323"/>
    <x v="2"/>
    <x v="5"/>
    <n v="10"/>
  </r>
  <r>
    <x v="58"/>
    <x v="0"/>
    <x v="2"/>
    <n v="16"/>
  </r>
  <r>
    <x v="324"/>
    <x v="7"/>
    <x v="4"/>
    <n v="18"/>
  </r>
  <r>
    <x v="325"/>
    <x v="9"/>
    <x v="3"/>
    <n v="13"/>
  </r>
  <r>
    <x v="326"/>
    <x v="6"/>
    <x v="5"/>
    <n v="6"/>
  </r>
  <r>
    <x v="215"/>
    <x v="3"/>
    <x v="3"/>
    <n v="19"/>
  </r>
  <r>
    <x v="89"/>
    <x v="6"/>
    <x v="4"/>
    <n v="8"/>
  </r>
  <r>
    <x v="327"/>
    <x v="4"/>
    <x v="2"/>
    <n v="7"/>
  </r>
  <r>
    <x v="257"/>
    <x v="7"/>
    <x v="4"/>
    <n v="5"/>
  </r>
  <r>
    <x v="163"/>
    <x v="8"/>
    <x v="2"/>
    <n v="19"/>
  </r>
  <r>
    <x v="328"/>
    <x v="4"/>
    <x v="1"/>
    <n v="6"/>
  </r>
  <r>
    <x v="329"/>
    <x v="1"/>
    <x v="3"/>
    <n v="20"/>
  </r>
  <r>
    <x v="207"/>
    <x v="3"/>
    <x v="1"/>
    <n v="13"/>
  </r>
  <r>
    <x v="50"/>
    <x v="9"/>
    <x v="0"/>
    <n v="12"/>
  </r>
  <r>
    <x v="208"/>
    <x v="9"/>
    <x v="1"/>
    <n v="12"/>
  </r>
  <r>
    <x v="274"/>
    <x v="6"/>
    <x v="0"/>
    <n v="12"/>
  </r>
  <r>
    <x v="330"/>
    <x v="5"/>
    <x v="0"/>
    <n v="8"/>
  </r>
  <r>
    <x v="85"/>
    <x v="9"/>
    <x v="2"/>
    <n v="19"/>
  </r>
  <r>
    <x v="324"/>
    <x v="1"/>
    <x v="4"/>
    <n v="17"/>
  </r>
  <r>
    <x v="123"/>
    <x v="8"/>
    <x v="5"/>
    <n v="7"/>
  </r>
  <r>
    <x v="10"/>
    <x v="8"/>
    <x v="3"/>
    <n v="5"/>
  </r>
  <r>
    <x v="253"/>
    <x v="3"/>
    <x v="3"/>
    <n v="19"/>
  </r>
  <r>
    <x v="331"/>
    <x v="2"/>
    <x v="1"/>
    <n v="11"/>
  </r>
  <r>
    <x v="133"/>
    <x v="3"/>
    <x v="5"/>
    <n v="17"/>
  </r>
  <r>
    <x v="332"/>
    <x v="2"/>
    <x v="3"/>
    <n v="19"/>
  </r>
  <r>
    <x v="333"/>
    <x v="8"/>
    <x v="5"/>
    <n v="20"/>
  </r>
  <r>
    <x v="297"/>
    <x v="2"/>
    <x v="0"/>
    <n v="6"/>
  </r>
  <r>
    <x v="334"/>
    <x v="1"/>
    <x v="4"/>
    <n v="6"/>
  </r>
  <r>
    <x v="166"/>
    <x v="4"/>
    <x v="4"/>
    <n v="14"/>
  </r>
  <r>
    <x v="112"/>
    <x v="9"/>
    <x v="0"/>
    <n v="5"/>
  </r>
  <r>
    <x v="335"/>
    <x v="5"/>
    <x v="5"/>
    <n v="12"/>
  </r>
  <r>
    <x v="336"/>
    <x v="0"/>
    <x v="0"/>
    <n v="18"/>
  </r>
  <r>
    <x v="337"/>
    <x v="5"/>
    <x v="1"/>
    <n v="16"/>
  </r>
  <r>
    <x v="338"/>
    <x v="3"/>
    <x v="4"/>
    <n v="10"/>
  </r>
  <r>
    <x v="137"/>
    <x v="9"/>
    <x v="1"/>
    <n v="6"/>
  </r>
  <r>
    <x v="11"/>
    <x v="2"/>
    <x v="1"/>
    <n v="9"/>
  </r>
  <r>
    <x v="339"/>
    <x v="4"/>
    <x v="2"/>
    <n v="8"/>
  </r>
  <r>
    <x v="308"/>
    <x v="3"/>
    <x v="1"/>
    <n v="16"/>
  </r>
  <r>
    <x v="223"/>
    <x v="1"/>
    <x v="3"/>
    <n v="10"/>
  </r>
  <r>
    <x v="26"/>
    <x v="6"/>
    <x v="0"/>
    <n v="6"/>
  </r>
  <r>
    <x v="340"/>
    <x v="9"/>
    <x v="3"/>
    <n v="9"/>
  </r>
  <r>
    <x v="100"/>
    <x v="7"/>
    <x v="0"/>
    <n v="16"/>
  </r>
  <r>
    <x v="316"/>
    <x v="8"/>
    <x v="4"/>
    <n v="9"/>
  </r>
  <r>
    <x v="301"/>
    <x v="5"/>
    <x v="4"/>
    <n v="12"/>
  </r>
  <r>
    <x v="341"/>
    <x v="2"/>
    <x v="2"/>
    <n v="13"/>
  </r>
  <r>
    <x v="342"/>
    <x v="1"/>
    <x v="5"/>
    <n v="12"/>
  </r>
  <r>
    <x v="97"/>
    <x v="1"/>
    <x v="0"/>
    <n v="17"/>
  </r>
  <r>
    <x v="290"/>
    <x v="2"/>
    <x v="3"/>
    <n v="20"/>
  </r>
  <r>
    <x v="343"/>
    <x v="4"/>
    <x v="3"/>
    <n v="7"/>
  </r>
  <r>
    <x v="344"/>
    <x v="0"/>
    <x v="0"/>
    <n v="5"/>
  </r>
  <r>
    <x v="291"/>
    <x v="2"/>
    <x v="4"/>
    <n v="5"/>
  </r>
  <r>
    <x v="30"/>
    <x v="5"/>
    <x v="3"/>
    <n v="5"/>
  </r>
  <r>
    <x v="214"/>
    <x v="8"/>
    <x v="5"/>
    <n v="16"/>
  </r>
  <r>
    <x v="345"/>
    <x v="1"/>
    <x v="4"/>
    <n v="13"/>
  </r>
  <r>
    <x v="47"/>
    <x v="3"/>
    <x v="4"/>
    <n v="14"/>
  </r>
  <r>
    <x v="242"/>
    <x v="7"/>
    <x v="0"/>
    <n v="13"/>
  </r>
  <r>
    <x v="346"/>
    <x v="7"/>
    <x v="2"/>
    <n v="7"/>
  </r>
  <r>
    <x v="303"/>
    <x v="8"/>
    <x v="5"/>
    <n v="11"/>
  </r>
  <r>
    <x v="347"/>
    <x v="5"/>
    <x v="5"/>
    <n v="15"/>
  </r>
  <r>
    <x v="348"/>
    <x v="3"/>
    <x v="4"/>
    <n v="10"/>
  </r>
  <r>
    <x v="349"/>
    <x v="7"/>
    <x v="4"/>
    <n v="18"/>
  </r>
  <r>
    <x v="350"/>
    <x v="8"/>
    <x v="3"/>
    <n v="18"/>
  </r>
  <r>
    <x v="351"/>
    <x v="9"/>
    <x v="5"/>
    <n v="13"/>
  </r>
  <r>
    <x v="352"/>
    <x v="5"/>
    <x v="2"/>
    <n v="12"/>
  </r>
  <r>
    <x v="232"/>
    <x v="1"/>
    <x v="2"/>
    <n v="17"/>
  </r>
  <r>
    <x v="353"/>
    <x v="6"/>
    <x v="1"/>
    <n v="8"/>
  </r>
  <r>
    <x v="4"/>
    <x v="9"/>
    <x v="3"/>
    <n v="7"/>
  </r>
  <r>
    <x v="354"/>
    <x v="3"/>
    <x v="2"/>
    <n v="8"/>
  </r>
  <r>
    <x v="355"/>
    <x v="5"/>
    <x v="5"/>
    <n v="20"/>
  </r>
  <r>
    <x v="333"/>
    <x v="5"/>
    <x v="3"/>
    <n v="12"/>
  </r>
  <r>
    <x v="356"/>
    <x v="3"/>
    <x v="2"/>
    <n v="12"/>
  </r>
  <r>
    <x v="357"/>
    <x v="4"/>
    <x v="5"/>
    <n v="12"/>
  </r>
  <r>
    <x v="110"/>
    <x v="6"/>
    <x v="3"/>
    <n v="12"/>
  </r>
  <r>
    <x v="358"/>
    <x v="5"/>
    <x v="2"/>
    <n v="18"/>
  </r>
  <r>
    <x v="359"/>
    <x v="1"/>
    <x v="0"/>
    <n v="5"/>
  </r>
  <r>
    <x v="360"/>
    <x v="2"/>
    <x v="1"/>
    <n v="17"/>
  </r>
  <r>
    <x v="361"/>
    <x v="6"/>
    <x v="4"/>
    <n v="8"/>
  </r>
  <r>
    <x v="212"/>
    <x v="4"/>
    <x v="2"/>
    <n v="15"/>
  </r>
  <r>
    <x v="169"/>
    <x v="6"/>
    <x v="2"/>
    <n v="20"/>
  </r>
  <r>
    <x v="362"/>
    <x v="7"/>
    <x v="4"/>
    <n v="7"/>
  </r>
  <r>
    <x v="363"/>
    <x v="3"/>
    <x v="3"/>
    <n v="13"/>
  </r>
  <r>
    <x v="299"/>
    <x v="9"/>
    <x v="3"/>
    <n v="18"/>
  </r>
  <r>
    <x v="68"/>
    <x v="9"/>
    <x v="5"/>
    <n v="10"/>
  </r>
  <r>
    <x v="364"/>
    <x v="0"/>
    <x v="3"/>
    <n v="5"/>
  </r>
  <r>
    <x v="365"/>
    <x v="2"/>
    <x v="0"/>
    <n v="18"/>
  </r>
  <r>
    <x v="366"/>
    <x v="9"/>
    <x v="3"/>
    <n v="11"/>
  </r>
  <r>
    <x v="367"/>
    <x v="0"/>
    <x v="4"/>
    <n v="10"/>
  </r>
  <r>
    <x v="368"/>
    <x v="5"/>
    <x v="0"/>
    <n v="11"/>
  </r>
  <r>
    <x v="369"/>
    <x v="4"/>
    <x v="3"/>
    <n v="5"/>
  </r>
  <r>
    <x v="282"/>
    <x v="2"/>
    <x v="2"/>
    <n v="10"/>
  </r>
  <r>
    <x v="370"/>
    <x v="3"/>
    <x v="4"/>
    <n v="17"/>
  </r>
  <r>
    <x v="371"/>
    <x v="7"/>
    <x v="1"/>
    <n v="17"/>
  </r>
  <r>
    <x v="171"/>
    <x v="8"/>
    <x v="2"/>
    <n v="19"/>
  </r>
  <r>
    <x v="372"/>
    <x v="8"/>
    <x v="1"/>
    <n v="15"/>
  </r>
  <r>
    <x v="80"/>
    <x v="9"/>
    <x v="1"/>
    <n v="7"/>
  </r>
  <r>
    <x v="373"/>
    <x v="0"/>
    <x v="1"/>
    <n v="13"/>
  </r>
  <r>
    <x v="374"/>
    <x v="2"/>
    <x v="0"/>
    <n v="6"/>
  </r>
  <r>
    <x v="375"/>
    <x v="3"/>
    <x v="5"/>
    <n v="16"/>
  </r>
  <r>
    <x v="376"/>
    <x v="3"/>
    <x v="3"/>
    <n v="11"/>
  </r>
  <r>
    <x v="377"/>
    <x v="8"/>
    <x v="0"/>
    <n v="8"/>
  </r>
  <r>
    <x v="184"/>
    <x v="7"/>
    <x v="5"/>
    <n v="8"/>
  </r>
  <r>
    <x v="378"/>
    <x v="1"/>
    <x v="4"/>
    <n v="5"/>
  </r>
  <r>
    <x v="379"/>
    <x v="7"/>
    <x v="5"/>
    <n v="20"/>
  </r>
  <r>
    <x v="41"/>
    <x v="3"/>
    <x v="5"/>
    <n v="16"/>
  </r>
  <r>
    <x v="380"/>
    <x v="8"/>
    <x v="2"/>
    <n v="8"/>
  </r>
  <r>
    <x v="381"/>
    <x v="8"/>
    <x v="0"/>
    <n v="18"/>
  </r>
  <r>
    <x v="382"/>
    <x v="1"/>
    <x v="3"/>
    <n v="5"/>
  </r>
  <r>
    <x v="383"/>
    <x v="2"/>
    <x v="3"/>
    <n v="18"/>
  </r>
  <r>
    <x v="366"/>
    <x v="8"/>
    <x v="4"/>
    <n v="12"/>
  </r>
  <r>
    <x v="230"/>
    <x v="2"/>
    <x v="1"/>
    <n v="13"/>
  </r>
  <r>
    <x v="384"/>
    <x v="6"/>
    <x v="0"/>
    <n v="16"/>
  </r>
  <r>
    <x v="385"/>
    <x v="6"/>
    <x v="1"/>
    <n v="12"/>
  </r>
  <r>
    <x v="102"/>
    <x v="5"/>
    <x v="4"/>
    <n v="10"/>
  </r>
  <r>
    <x v="386"/>
    <x v="5"/>
    <x v="3"/>
    <n v="14"/>
  </r>
  <r>
    <x v="8"/>
    <x v="7"/>
    <x v="5"/>
    <n v="20"/>
  </r>
  <r>
    <x v="95"/>
    <x v="9"/>
    <x v="1"/>
    <n v="11"/>
  </r>
  <r>
    <x v="182"/>
    <x v="6"/>
    <x v="3"/>
    <n v="13"/>
  </r>
  <r>
    <x v="387"/>
    <x v="3"/>
    <x v="3"/>
    <n v="5"/>
  </r>
  <r>
    <x v="230"/>
    <x v="4"/>
    <x v="2"/>
    <n v="13"/>
  </r>
  <r>
    <x v="388"/>
    <x v="4"/>
    <x v="3"/>
    <n v="7"/>
  </r>
  <r>
    <x v="66"/>
    <x v="1"/>
    <x v="2"/>
    <n v="12"/>
  </r>
  <r>
    <x v="389"/>
    <x v="9"/>
    <x v="2"/>
    <n v="19"/>
  </r>
  <r>
    <x v="125"/>
    <x v="7"/>
    <x v="1"/>
    <n v="11"/>
  </r>
  <r>
    <x v="390"/>
    <x v="6"/>
    <x v="2"/>
    <n v="10"/>
  </r>
  <r>
    <x v="391"/>
    <x v="5"/>
    <x v="1"/>
    <n v="12"/>
  </r>
  <r>
    <x v="381"/>
    <x v="7"/>
    <x v="4"/>
    <n v="18"/>
  </r>
  <r>
    <x v="45"/>
    <x v="3"/>
    <x v="3"/>
    <n v="14"/>
  </r>
  <r>
    <x v="184"/>
    <x v="9"/>
    <x v="2"/>
    <n v="17"/>
  </r>
  <r>
    <x v="392"/>
    <x v="1"/>
    <x v="0"/>
    <n v="8"/>
  </r>
  <r>
    <x v="393"/>
    <x v="4"/>
    <x v="2"/>
    <n v="17"/>
  </r>
  <r>
    <x v="394"/>
    <x v="0"/>
    <x v="2"/>
    <n v="7"/>
  </r>
  <r>
    <x v="395"/>
    <x v="4"/>
    <x v="2"/>
    <n v="8"/>
  </r>
  <r>
    <x v="63"/>
    <x v="8"/>
    <x v="2"/>
    <n v="5"/>
  </r>
  <r>
    <x v="69"/>
    <x v="5"/>
    <x v="0"/>
    <n v="7"/>
  </r>
  <r>
    <x v="396"/>
    <x v="7"/>
    <x v="4"/>
    <n v="18"/>
  </r>
  <r>
    <x v="397"/>
    <x v="7"/>
    <x v="0"/>
    <n v="6"/>
  </r>
  <r>
    <x v="398"/>
    <x v="6"/>
    <x v="2"/>
    <n v="12"/>
  </r>
  <r>
    <x v="34"/>
    <x v="2"/>
    <x v="0"/>
    <n v="9"/>
  </r>
  <r>
    <x v="399"/>
    <x v="7"/>
    <x v="1"/>
    <n v="8"/>
  </r>
  <r>
    <x v="400"/>
    <x v="8"/>
    <x v="0"/>
    <n v="20"/>
  </r>
  <r>
    <x v="382"/>
    <x v="3"/>
    <x v="3"/>
    <n v="8"/>
  </r>
  <r>
    <x v="401"/>
    <x v="4"/>
    <x v="4"/>
    <n v="15"/>
  </r>
  <r>
    <x v="402"/>
    <x v="4"/>
    <x v="1"/>
    <n v="18"/>
  </r>
  <r>
    <x v="403"/>
    <x v="6"/>
    <x v="2"/>
    <n v="17"/>
  </r>
  <r>
    <x v="361"/>
    <x v="8"/>
    <x v="4"/>
    <n v="20"/>
  </r>
  <r>
    <x v="358"/>
    <x v="3"/>
    <x v="0"/>
    <n v="6"/>
  </r>
  <r>
    <x v="404"/>
    <x v="1"/>
    <x v="5"/>
    <n v="9"/>
  </r>
  <r>
    <x v="405"/>
    <x v="6"/>
    <x v="3"/>
    <n v="8"/>
  </r>
  <r>
    <x v="406"/>
    <x v="3"/>
    <x v="0"/>
    <n v="14"/>
  </r>
  <r>
    <x v="407"/>
    <x v="0"/>
    <x v="1"/>
    <n v="18"/>
  </r>
  <r>
    <x v="2"/>
    <x v="9"/>
    <x v="5"/>
    <n v="18"/>
  </r>
  <r>
    <x v="5"/>
    <x v="9"/>
    <x v="1"/>
    <n v="8"/>
  </r>
  <r>
    <x v="312"/>
    <x v="9"/>
    <x v="5"/>
    <n v="18"/>
  </r>
  <r>
    <x v="232"/>
    <x v="9"/>
    <x v="5"/>
    <n v="14"/>
  </r>
  <r>
    <x v="408"/>
    <x v="2"/>
    <x v="2"/>
    <n v="8"/>
  </r>
  <r>
    <x v="409"/>
    <x v="5"/>
    <x v="4"/>
    <n v="16"/>
  </r>
  <r>
    <x v="410"/>
    <x v="6"/>
    <x v="4"/>
    <n v="16"/>
  </r>
  <r>
    <x v="172"/>
    <x v="4"/>
    <x v="0"/>
    <n v="17"/>
  </r>
  <r>
    <x v="80"/>
    <x v="2"/>
    <x v="1"/>
    <n v="11"/>
  </r>
  <r>
    <x v="149"/>
    <x v="7"/>
    <x v="1"/>
    <n v="18"/>
  </r>
  <r>
    <x v="87"/>
    <x v="4"/>
    <x v="4"/>
    <n v="7"/>
  </r>
  <r>
    <x v="250"/>
    <x v="9"/>
    <x v="1"/>
    <n v="13"/>
  </r>
  <r>
    <x v="411"/>
    <x v="8"/>
    <x v="5"/>
    <n v="15"/>
  </r>
  <r>
    <x v="117"/>
    <x v="0"/>
    <x v="0"/>
    <n v="19"/>
  </r>
  <r>
    <x v="56"/>
    <x v="3"/>
    <x v="0"/>
    <n v="13"/>
  </r>
  <r>
    <x v="223"/>
    <x v="6"/>
    <x v="3"/>
    <n v="20"/>
  </r>
  <r>
    <x v="377"/>
    <x v="7"/>
    <x v="0"/>
    <n v="14"/>
  </r>
  <r>
    <x v="412"/>
    <x v="9"/>
    <x v="2"/>
    <n v="5"/>
  </r>
  <r>
    <x v="158"/>
    <x v="6"/>
    <x v="3"/>
    <n v="11"/>
  </r>
  <r>
    <x v="378"/>
    <x v="6"/>
    <x v="1"/>
    <n v="18"/>
  </r>
  <r>
    <x v="413"/>
    <x v="2"/>
    <x v="1"/>
    <n v="5"/>
  </r>
  <r>
    <x v="402"/>
    <x v="9"/>
    <x v="1"/>
    <n v="15"/>
  </r>
  <r>
    <x v="333"/>
    <x v="6"/>
    <x v="0"/>
    <n v="20"/>
  </r>
  <r>
    <x v="414"/>
    <x v="2"/>
    <x v="0"/>
    <n v="6"/>
  </r>
  <r>
    <x v="225"/>
    <x v="5"/>
    <x v="5"/>
    <n v="6"/>
  </r>
  <r>
    <x v="415"/>
    <x v="5"/>
    <x v="3"/>
    <n v="14"/>
  </r>
  <r>
    <x v="416"/>
    <x v="2"/>
    <x v="0"/>
    <n v="10"/>
  </r>
  <r>
    <x v="115"/>
    <x v="3"/>
    <x v="0"/>
    <n v="15"/>
  </r>
  <r>
    <x v="44"/>
    <x v="2"/>
    <x v="5"/>
    <n v="6"/>
  </r>
  <r>
    <x v="277"/>
    <x v="3"/>
    <x v="0"/>
    <n v="17"/>
  </r>
  <r>
    <x v="243"/>
    <x v="5"/>
    <x v="4"/>
    <n v="18"/>
  </r>
  <r>
    <x v="417"/>
    <x v="1"/>
    <x v="4"/>
    <n v="12"/>
  </r>
  <r>
    <x v="205"/>
    <x v="1"/>
    <x v="2"/>
    <n v="14"/>
  </r>
  <r>
    <x v="153"/>
    <x v="9"/>
    <x v="3"/>
    <n v="11"/>
  </r>
  <r>
    <x v="418"/>
    <x v="0"/>
    <x v="3"/>
    <n v="19"/>
  </r>
  <r>
    <x v="419"/>
    <x v="6"/>
    <x v="0"/>
    <n v="5"/>
  </r>
  <r>
    <x v="420"/>
    <x v="0"/>
    <x v="1"/>
    <n v="12"/>
  </r>
  <r>
    <x v="421"/>
    <x v="2"/>
    <x v="3"/>
    <n v="5"/>
  </r>
  <r>
    <x v="342"/>
    <x v="9"/>
    <x v="5"/>
    <n v="13"/>
  </r>
  <r>
    <x v="72"/>
    <x v="5"/>
    <x v="1"/>
    <n v="17"/>
  </r>
  <r>
    <x v="422"/>
    <x v="4"/>
    <x v="0"/>
    <n v="10"/>
  </r>
  <r>
    <x v="397"/>
    <x v="6"/>
    <x v="4"/>
    <n v="14"/>
  </r>
  <r>
    <x v="423"/>
    <x v="6"/>
    <x v="3"/>
    <n v="11"/>
  </r>
  <r>
    <x v="229"/>
    <x v="6"/>
    <x v="4"/>
    <n v="17"/>
  </r>
  <r>
    <x v="424"/>
    <x v="2"/>
    <x v="2"/>
    <n v="17"/>
  </r>
  <r>
    <x v="14"/>
    <x v="3"/>
    <x v="4"/>
    <n v="5"/>
  </r>
  <r>
    <x v="425"/>
    <x v="5"/>
    <x v="5"/>
    <n v="12"/>
  </r>
  <r>
    <x v="246"/>
    <x v="6"/>
    <x v="2"/>
    <n v="9"/>
  </r>
  <r>
    <x v="87"/>
    <x v="5"/>
    <x v="5"/>
    <n v="10"/>
  </r>
  <r>
    <x v="426"/>
    <x v="8"/>
    <x v="0"/>
    <n v="10"/>
  </r>
  <r>
    <x v="427"/>
    <x v="7"/>
    <x v="5"/>
    <n v="12"/>
  </r>
  <r>
    <x v="300"/>
    <x v="0"/>
    <x v="1"/>
    <n v="18"/>
  </r>
  <r>
    <x v="428"/>
    <x v="9"/>
    <x v="4"/>
    <n v="9"/>
  </r>
  <r>
    <x v="2"/>
    <x v="1"/>
    <x v="1"/>
    <n v="7"/>
  </r>
  <r>
    <x v="418"/>
    <x v="2"/>
    <x v="0"/>
    <n v="17"/>
  </r>
  <r>
    <x v="100"/>
    <x v="2"/>
    <x v="0"/>
    <n v="7"/>
  </r>
  <r>
    <x v="429"/>
    <x v="0"/>
    <x v="1"/>
    <n v="18"/>
  </r>
  <r>
    <x v="225"/>
    <x v="1"/>
    <x v="0"/>
    <n v="13"/>
  </r>
  <r>
    <x v="102"/>
    <x v="3"/>
    <x v="2"/>
    <n v="10"/>
  </r>
  <r>
    <x v="430"/>
    <x v="6"/>
    <x v="5"/>
    <n v="17"/>
  </r>
  <r>
    <x v="431"/>
    <x v="8"/>
    <x v="4"/>
    <n v="10"/>
  </r>
  <r>
    <x v="432"/>
    <x v="4"/>
    <x v="1"/>
    <n v="10"/>
  </r>
  <r>
    <x v="51"/>
    <x v="9"/>
    <x v="2"/>
    <n v="14"/>
  </r>
  <r>
    <x v="433"/>
    <x v="3"/>
    <x v="2"/>
    <n v="8"/>
  </r>
  <r>
    <x v="434"/>
    <x v="6"/>
    <x v="0"/>
    <n v="16"/>
  </r>
  <r>
    <x v="435"/>
    <x v="6"/>
    <x v="1"/>
    <n v="17"/>
  </r>
  <r>
    <x v="312"/>
    <x v="8"/>
    <x v="5"/>
    <n v="15"/>
  </r>
  <r>
    <x v="245"/>
    <x v="9"/>
    <x v="0"/>
    <n v="8"/>
  </r>
  <r>
    <x v="326"/>
    <x v="9"/>
    <x v="3"/>
    <n v="19"/>
  </r>
  <r>
    <x v="436"/>
    <x v="3"/>
    <x v="4"/>
    <n v="10"/>
  </r>
  <r>
    <x v="437"/>
    <x v="0"/>
    <x v="5"/>
    <n v="16"/>
  </r>
  <r>
    <x v="137"/>
    <x v="1"/>
    <x v="3"/>
    <n v="7"/>
  </r>
  <r>
    <x v="322"/>
    <x v="0"/>
    <x v="1"/>
    <n v="14"/>
  </r>
  <r>
    <x v="41"/>
    <x v="5"/>
    <x v="2"/>
    <n v="16"/>
  </r>
  <r>
    <x v="255"/>
    <x v="0"/>
    <x v="5"/>
    <n v="13"/>
  </r>
  <r>
    <x v="149"/>
    <x v="4"/>
    <x v="3"/>
    <n v="6"/>
  </r>
  <r>
    <x v="438"/>
    <x v="9"/>
    <x v="2"/>
    <n v="16"/>
  </r>
  <r>
    <x v="439"/>
    <x v="0"/>
    <x v="2"/>
    <n v="13"/>
  </r>
  <r>
    <x v="440"/>
    <x v="1"/>
    <x v="0"/>
    <n v="12"/>
  </r>
  <r>
    <x v="437"/>
    <x v="6"/>
    <x v="4"/>
    <n v="6"/>
  </r>
  <r>
    <x v="441"/>
    <x v="1"/>
    <x v="2"/>
    <n v="7"/>
  </r>
  <r>
    <x v="442"/>
    <x v="2"/>
    <x v="1"/>
    <n v="12"/>
  </r>
  <r>
    <x v="443"/>
    <x v="5"/>
    <x v="0"/>
    <n v="18"/>
  </r>
  <r>
    <x v="444"/>
    <x v="6"/>
    <x v="3"/>
    <n v="14"/>
  </r>
  <r>
    <x v="359"/>
    <x v="9"/>
    <x v="2"/>
    <n v="16"/>
  </r>
  <r>
    <x v="232"/>
    <x v="2"/>
    <x v="2"/>
    <n v="7"/>
  </r>
  <r>
    <x v="190"/>
    <x v="7"/>
    <x v="2"/>
    <n v="15"/>
  </r>
  <r>
    <x v="445"/>
    <x v="4"/>
    <x v="4"/>
    <n v="15"/>
  </r>
  <r>
    <x v="446"/>
    <x v="9"/>
    <x v="2"/>
    <n v="10"/>
  </r>
  <r>
    <x v="447"/>
    <x v="1"/>
    <x v="0"/>
    <n v="20"/>
  </r>
  <r>
    <x v="448"/>
    <x v="6"/>
    <x v="2"/>
    <n v="16"/>
  </r>
  <r>
    <x v="449"/>
    <x v="8"/>
    <x v="5"/>
    <n v="16"/>
  </r>
  <r>
    <x v="450"/>
    <x v="8"/>
    <x v="3"/>
    <n v="5"/>
  </r>
  <r>
    <x v="241"/>
    <x v="8"/>
    <x v="0"/>
    <n v="20"/>
  </r>
  <r>
    <x v="378"/>
    <x v="8"/>
    <x v="1"/>
    <n v="18"/>
  </r>
  <r>
    <x v="59"/>
    <x v="0"/>
    <x v="1"/>
    <n v="19"/>
  </r>
  <r>
    <x v="70"/>
    <x v="8"/>
    <x v="3"/>
    <n v="15"/>
  </r>
  <r>
    <x v="225"/>
    <x v="1"/>
    <x v="5"/>
    <n v="7"/>
  </r>
  <r>
    <x v="69"/>
    <x v="1"/>
    <x v="5"/>
    <n v="6"/>
  </r>
  <r>
    <x v="451"/>
    <x v="8"/>
    <x v="2"/>
    <n v="17"/>
  </r>
  <r>
    <x v="452"/>
    <x v="8"/>
    <x v="3"/>
    <n v="19"/>
  </r>
  <r>
    <x v="453"/>
    <x v="6"/>
    <x v="4"/>
    <n v="18"/>
  </r>
  <r>
    <x v="426"/>
    <x v="8"/>
    <x v="5"/>
    <n v="10"/>
  </r>
  <r>
    <x v="454"/>
    <x v="6"/>
    <x v="2"/>
    <n v="18"/>
  </r>
  <r>
    <x v="455"/>
    <x v="4"/>
    <x v="5"/>
    <n v="7"/>
  </r>
  <r>
    <x v="321"/>
    <x v="8"/>
    <x v="1"/>
    <n v="8"/>
  </r>
  <r>
    <x v="198"/>
    <x v="0"/>
    <x v="0"/>
    <n v="17"/>
  </r>
  <r>
    <x v="456"/>
    <x v="0"/>
    <x v="5"/>
    <n v="18"/>
  </r>
  <r>
    <x v="138"/>
    <x v="2"/>
    <x v="2"/>
    <n v="13"/>
  </r>
  <r>
    <x v="457"/>
    <x v="4"/>
    <x v="5"/>
    <n v="18"/>
  </r>
  <r>
    <x v="383"/>
    <x v="1"/>
    <x v="0"/>
    <n v="17"/>
  </r>
  <r>
    <x v="458"/>
    <x v="2"/>
    <x v="5"/>
    <n v="13"/>
  </r>
  <r>
    <x v="451"/>
    <x v="4"/>
    <x v="5"/>
    <n v="7"/>
  </r>
  <r>
    <x v="309"/>
    <x v="6"/>
    <x v="3"/>
    <n v="6"/>
  </r>
  <r>
    <x v="50"/>
    <x v="3"/>
    <x v="5"/>
    <n v="15"/>
  </r>
  <r>
    <x v="459"/>
    <x v="0"/>
    <x v="2"/>
    <n v="19"/>
  </r>
  <r>
    <x v="460"/>
    <x v="9"/>
    <x v="1"/>
    <n v="11"/>
  </r>
  <r>
    <x v="327"/>
    <x v="4"/>
    <x v="4"/>
    <n v="20"/>
  </r>
  <r>
    <x v="2"/>
    <x v="9"/>
    <x v="3"/>
    <n v="17"/>
  </r>
  <r>
    <x v="84"/>
    <x v="4"/>
    <x v="3"/>
    <n v="5"/>
  </r>
  <r>
    <x v="461"/>
    <x v="8"/>
    <x v="2"/>
    <n v="14"/>
  </r>
  <r>
    <x v="462"/>
    <x v="5"/>
    <x v="1"/>
    <n v="9"/>
  </r>
  <r>
    <x v="78"/>
    <x v="8"/>
    <x v="4"/>
    <n v="16"/>
  </r>
  <r>
    <x v="463"/>
    <x v="1"/>
    <x v="2"/>
    <n v="5"/>
  </r>
  <r>
    <x v="9"/>
    <x v="8"/>
    <x v="1"/>
    <n v="16"/>
  </r>
  <r>
    <x v="130"/>
    <x v="3"/>
    <x v="3"/>
    <n v="15"/>
  </r>
  <r>
    <x v="464"/>
    <x v="0"/>
    <x v="5"/>
    <n v="6"/>
  </r>
  <r>
    <x v="362"/>
    <x v="9"/>
    <x v="2"/>
    <n v="12"/>
  </r>
  <r>
    <x v="240"/>
    <x v="2"/>
    <x v="5"/>
    <n v="13"/>
  </r>
  <r>
    <x v="465"/>
    <x v="8"/>
    <x v="1"/>
    <n v="16"/>
  </r>
  <r>
    <x v="136"/>
    <x v="5"/>
    <x v="5"/>
    <n v="11"/>
  </r>
  <r>
    <x v="36"/>
    <x v="9"/>
    <x v="3"/>
    <n v="11"/>
  </r>
  <r>
    <x v="466"/>
    <x v="1"/>
    <x v="3"/>
    <n v="14"/>
  </r>
  <r>
    <x v="46"/>
    <x v="4"/>
    <x v="4"/>
    <n v="9"/>
  </r>
  <r>
    <x v="467"/>
    <x v="1"/>
    <x v="4"/>
    <n v="13"/>
  </r>
  <r>
    <x v="468"/>
    <x v="0"/>
    <x v="4"/>
    <n v="10"/>
  </r>
  <r>
    <x v="35"/>
    <x v="2"/>
    <x v="4"/>
    <n v="15"/>
  </r>
  <r>
    <x v="469"/>
    <x v="1"/>
    <x v="2"/>
    <n v="19"/>
  </r>
  <r>
    <x v="359"/>
    <x v="8"/>
    <x v="1"/>
    <n v="9"/>
  </r>
  <r>
    <x v="470"/>
    <x v="6"/>
    <x v="3"/>
    <n v="9"/>
  </r>
  <r>
    <x v="471"/>
    <x v="1"/>
    <x v="3"/>
    <n v="18"/>
  </r>
  <r>
    <x v="425"/>
    <x v="5"/>
    <x v="0"/>
    <n v="10"/>
  </r>
  <r>
    <x v="472"/>
    <x v="3"/>
    <x v="1"/>
    <n v="19"/>
  </r>
  <r>
    <x v="118"/>
    <x v="5"/>
    <x v="4"/>
    <n v="14"/>
  </r>
  <r>
    <x v="473"/>
    <x v="0"/>
    <x v="4"/>
    <n v="16"/>
  </r>
  <r>
    <x v="474"/>
    <x v="8"/>
    <x v="3"/>
    <n v="19"/>
  </r>
  <r>
    <x v="221"/>
    <x v="2"/>
    <x v="5"/>
    <n v="12"/>
  </r>
  <r>
    <x v="475"/>
    <x v="1"/>
    <x v="5"/>
    <n v="12"/>
  </r>
  <r>
    <x v="275"/>
    <x v="2"/>
    <x v="4"/>
    <n v="19"/>
  </r>
  <r>
    <x v="303"/>
    <x v="5"/>
    <x v="1"/>
    <n v="10"/>
  </r>
  <r>
    <x v="476"/>
    <x v="9"/>
    <x v="0"/>
    <n v="7"/>
  </r>
  <r>
    <x v="24"/>
    <x v="2"/>
    <x v="5"/>
    <n v="10"/>
  </r>
  <r>
    <x v="477"/>
    <x v="5"/>
    <x v="5"/>
    <n v="9"/>
  </r>
  <r>
    <x v="128"/>
    <x v="2"/>
    <x v="0"/>
    <n v="18"/>
  </r>
  <r>
    <x v="269"/>
    <x v="7"/>
    <x v="3"/>
    <n v="20"/>
  </r>
  <r>
    <x v="128"/>
    <x v="5"/>
    <x v="3"/>
    <n v="14"/>
  </r>
  <r>
    <x v="447"/>
    <x v="2"/>
    <x v="2"/>
    <n v="7"/>
  </r>
  <r>
    <x v="145"/>
    <x v="7"/>
    <x v="5"/>
    <n v="14"/>
  </r>
  <r>
    <x v="165"/>
    <x v="8"/>
    <x v="3"/>
    <n v="10"/>
  </r>
  <r>
    <x v="478"/>
    <x v="7"/>
    <x v="1"/>
    <n v="5"/>
  </r>
  <r>
    <x v="479"/>
    <x v="8"/>
    <x v="5"/>
    <n v="17"/>
  </r>
  <r>
    <x v="480"/>
    <x v="3"/>
    <x v="5"/>
    <n v="11"/>
  </r>
  <r>
    <x v="442"/>
    <x v="4"/>
    <x v="5"/>
    <n v="17"/>
  </r>
  <r>
    <x v="481"/>
    <x v="6"/>
    <x v="2"/>
    <n v="15"/>
  </r>
  <r>
    <x v="324"/>
    <x v="3"/>
    <x v="0"/>
    <n v="9"/>
  </r>
  <r>
    <x v="150"/>
    <x v="5"/>
    <x v="4"/>
    <n v="11"/>
  </r>
  <r>
    <x v="371"/>
    <x v="2"/>
    <x v="5"/>
    <n v="6"/>
  </r>
  <r>
    <x v="72"/>
    <x v="1"/>
    <x v="2"/>
    <n v="6"/>
  </r>
  <r>
    <x v="482"/>
    <x v="3"/>
    <x v="4"/>
    <n v="19"/>
  </r>
  <r>
    <x v="483"/>
    <x v="9"/>
    <x v="3"/>
    <n v="9"/>
  </r>
  <r>
    <x v="484"/>
    <x v="7"/>
    <x v="1"/>
    <n v="8"/>
  </r>
  <r>
    <x v="485"/>
    <x v="5"/>
    <x v="3"/>
    <n v="7"/>
  </r>
  <r>
    <x v="486"/>
    <x v="7"/>
    <x v="2"/>
    <n v="19"/>
  </r>
  <r>
    <x v="487"/>
    <x v="3"/>
    <x v="4"/>
    <n v="11"/>
  </r>
  <r>
    <x v="315"/>
    <x v="1"/>
    <x v="4"/>
    <n v="9"/>
  </r>
  <r>
    <x v="315"/>
    <x v="9"/>
    <x v="2"/>
    <n v="20"/>
  </r>
  <r>
    <x v="446"/>
    <x v="8"/>
    <x v="2"/>
    <n v="12"/>
  </r>
  <r>
    <x v="488"/>
    <x v="5"/>
    <x v="3"/>
    <n v="12"/>
  </r>
  <r>
    <x v="414"/>
    <x v="7"/>
    <x v="0"/>
    <n v="9"/>
  </r>
  <r>
    <x v="294"/>
    <x v="6"/>
    <x v="0"/>
    <n v="16"/>
  </r>
  <r>
    <x v="360"/>
    <x v="9"/>
    <x v="1"/>
    <n v="14"/>
  </r>
  <r>
    <x v="489"/>
    <x v="5"/>
    <x v="1"/>
    <n v="14"/>
  </r>
  <r>
    <x v="490"/>
    <x v="6"/>
    <x v="4"/>
    <n v="11"/>
  </r>
  <r>
    <x v="491"/>
    <x v="6"/>
    <x v="2"/>
    <n v="18"/>
  </r>
  <r>
    <x v="492"/>
    <x v="1"/>
    <x v="2"/>
    <n v="5"/>
  </r>
  <r>
    <x v="493"/>
    <x v="3"/>
    <x v="0"/>
    <n v="7"/>
  </r>
  <r>
    <x v="494"/>
    <x v="0"/>
    <x v="0"/>
    <n v="12"/>
  </r>
  <r>
    <x v="495"/>
    <x v="1"/>
    <x v="1"/>
    <n v="7"/>
  </r>
  <r>
    <x v="496"/>
    <x v="3"/>
    <x v="2"/>
    <n v="20"/>
  </r>
  <r>
    <x v="497"/>
    <x v="5"/>
    <x v="2"/>
    <n v="8"/>
  </r>
  <r>
    <x v="227"/>
    <x v="2"/>
    <x v="5"/>
    <n v="16"/>
  </r>
  <r>
    <x v="123"/>
    <x v="8"/>
    <x v="4"/>
    <n v="10"/>
  </r>
  <r>
    <x v="498"/>
    <x v="4"/>
    <x v="1"/>
    <n v="11"/>
  </r>
  <r>
    <x v="55"/>
    <x v="1"/>
    <x v="3"/>
    <n v="5"/>
  </r>
  <r>
    <x v="189"/>
    <x v="1"/>
    <x v="3"/>
    <n v="19"/>
  </r>
  <r>
    <x v="144"/>
    <x v="0"/>
    <x v="3"/>
    <n v="14"/>
  </r>
  <r>
    <x v="451"/>
    <x v="8"/>
    <x v="4"/>
    <n v="18"/>
  </r>
  <r>
    <x v="427"/>
    <x v="1"/>
    <x v="1"/>
    <n v="10"/>
  </r>
  <r>
    <x v="14"/>
    <x v="8"/>
    <x v="0"/>
    <n v="5"/>
  </r>
  <r>
    <x v="499"/>
    <x v="8"/>
    <x v="0"/>
    <n v="12"/>
  </r>
  <r>
    <x v="500"/>
    <x v="3"/>
    <x v="0"/>
    <n v="8"/>
  </r>
  <r>
    <x v="488"/>
    <x v="7"/>
    <x v="0"/>
    <n v="12"/>
  </r>
  <r>
    <x v="368"/>
    <x v="2"/>
    <x v="3"/>
    <n v="8"/>
  </r>
  <r>
    <x v="196"/>
    <x v="2"/>
    <x v="2"/>
    <n v="12"/>
  </r>
  <r>
    <x v="501"/>
    <x v="4"/>
    <x v="2"/>
    <n v="12"/>
  </r>
  <r>
    <x v="35"/>
    <x v="1"/>
    <x v="0"/>
    <n v="16"/>
  </r>
  <r>
    <x v="502"/>
    <x v="0"/>
    <x v="0"/>
    <n v="16"/>
  </r>
  <r>
    <x v="456"/>
    <x v="2"/>
    <x v="1"/>
    <n v="12"/>
  </r>
  <r>
    <x v="446"/>
    <x v="4"/>
    <x v="3"/>
    <n v="15"/>
  </r>
  <r>
    <x v="337"/>
    <x v="6"/>
    <x v="5"/>
    <n v="10"/>
  </r>
  <r>
    <x v="321"/>
    <x v="1"/>
    <x v="1"/>
    <n v="9"/>
  </r>
  <r>
    <x v="346"/>
    <x v="2"/>
    <x v="0"/>
    <n v="18"/>
  </r>
  <r>
    <x v="21"/>
    <x v="5"/>
    <x v="4"/>
    <n v="15"/>
  </r>
  <r>
    <x v="243"/>
    <x v="1"/>
    <x v="2"/>
    <n v="15"/>
  </r>
  <r>
    <x v="503"/>
    <x v="9"/>
    <x v="2"/>
    <n v="15"/>
  </r>
  <r>
    <x v="28"/>
    <x v="4"/>
    <x v="4"/>
    <n v="7"/>
  </r>
  <r>
    <x v="504"/>
    <x v="9"/>
    <x v="3"/>
    <n v="6"/>
  </r>
  <r>
    <x v="505"/>
    <x v="0"/>
    <x v="4"/>
    <n v="12"/>
  </r>
  <r>
    <x v="506"/>
    <x v="0"/>
    <x v="0"/>
    <n v="7"/>
  </r>
  <r>
    <x v="178"/>
    <x v="2"/>
    <x v="2"/>
    <n v="9"/>
  </r>
  <r>
    <x v="180"/>
    <x v="6"/>
    <x v="5"/>
    <n v="15"/>
  </r>
  <r>
    <x v="507"/>
    <x v="0"/>
    <x v="5"/>
    <n v="16"/>
  </r>
  <r>
    <x v="508"/>
    <x v="5"/>
    <x v="1"/>
    <n v="16"/>
  </r>
  <r>
    <x v="88"/>
    <x v="1"/>
    <x v="2"/>
    <n v="11"/>
  </r>
  <r>
    <x v="258"/>
    <x v="6"/>
    <x v="4"/>
    <n v="18"/>
  </r>
  <r>
    <x v="333"/>
    <x v="6"/>
    <x v="3"/>
    <n v="19"/>
  </r>
  <r>
    <x v="509"/>
    <x v="9"/>
    <x v="3"/>
    <n v="11"/>
  </r>
  <r>
    <x v="510"/>
    <x v="1"/>
    <x v="4"/>
    <n v="7"/>
  </r>
  <r>
    <x v="445"/>
    <x v="3"/>
    <x v="5"/>
    <n v="5"/>
  </r>
  <r>
    <x v="511"/>
    <x v="2"/>
    <x v="3"/>
    <n v="9"/>
  </r>
  <r>
    <x v="154"/>
    <x v="5"/>
    <x v="4"/>
    <n v="6"/>
  </r>
  <r>
    <x v="424"/>
    <x v="5"/>
    <x v="1"/>
    <n v="15"/>
  </r>
  <r>
    <x v="324"/>
    <x v="2"/>
    <x v="4"/>
    <n v="8"/>
  </r>
  <r>
    <x v="423"/>
    <x v="3"/>
    <x v="2"/>
    <n v="9"/>
  </r>
  <r>
    <x v="382"/>
    <x v="4"/>
    <x v="1"/>
    <n v="20"/>
  </r>
  <r>
    <x v="310"/>
    <x v="8"/>
    <x v="5"/>
    <n v="9"/>
  </r>
  <r>
    <x v="38"/>
    <x v="2"/>
    <x v="5"/>
    <n v="18"/>
  </r>
  <r>
    <x v="512"/>
    <x v="6"/>
    <x v="4"/>
    <n v="10"/>
  </r>
  <r>
    <x v="513"/>
    <x v="4"/>
    <x v="5"/>
    <n v="7"/>
  </r>
  <r>
    <x v="514"/>
    <x v="2"/>
    <x v="4"/>
    <n v="19"/>
  </r>
  <r>
    <x v="21"/>
    <x v="1"/>
    <x v="3"/>
    <n v="11"/>
  </r>
  <r>
    <x v="515"/>
    <x v="5"/>
    <x v="5"/>
    <n v="13"/>
  </r>
  <r>
    <x v="131"/>
    <x v="1"/>
    <x v="2"/>
    <n v="11"/>
  </r>
  <r>
    <x v="357"/>
    <x v="6"/>
    <x v="5"/>
    <n v="9"/>
  </r>
  <r>
    <x v="516"/>
    <x v="8"/>
    <x v="4"/>
    <n v="14"/>
  </r>
  <r>
    <x v="26"/>
    <x v="3"/>
    <x v="3"/>
    <n v="13"/>
  </r>
  <r>
    <x v="517"/>
    <x v="0"/>
    <x v="2"/>
    <n v="15"/>
  </r>
  <r>
    <x v="361"/>
    <x v="8"/>
    <x v="3"/>
    <n v="12"/>
  </r>
  <r>
    <x v="80"/>
    <x v="7"/>
    <x v="2"/>
    <n v="9"/>
  </r>
  <r>
    <x v="381"/>
    <x v="0"/>
    <x v="2"/>
    <n v="8"/>
  </r>
  <r>
    <x v="518"/>
    <x v="6"/>
    <x v="2"/>
    <n v="16"/>
  </r>
  <r>
    <x v="381"/>
    <x v="7"/>
    <x v="0"/>
    <n v="5"/>
  </r>
  <r>
    <x v="519"/>
    <x v="5"/>
    <x v="0"/>
    <n v="14"/>
  </r>
  <r>
    <x v="520"/>
    <x v="2"/>
    <x v="3"/>
    <n v="12"/>
  </r>
  <r>
    <x v="171"/>
    <x v="0"/>
    <x v="2"/>
    <n v="20"/>
  </r>
  <r>
    <x v="14"/>
    <x v="6"/>
    <x v="5"/>
    <n v="14"/>
  </r>
  <r>
    <x v="144"/>
    <x v="0"/>
    <x v="1"/>
    <n v="8"/>
  </r>
  <r>
    <x v="233"/>
    <x v="7"/>
    <x v="4"/>
    <n v="6"/>
  </r>
  <r>
    <x v="521"/>
    <x v="9"/>
    <x v="3"/>
    <n v="16"/>
  </r>
  <r>
    <x v="522"/>
    <x v="5"/>
    <x v="5"/>
    <n v="19"/>
  </r>
  <r>
    <x v="308"/>
    <x v="1"/>
    <x v="5"/>
    <n v="5"/>
  </r>
  <r>
    <x v="337"/>
    <x v="6"/>
    <x v="5"/>
    <n v="13"/>
  </r>
  <r>
    <x v="523"/>
    <x v="8"/>
    <x v="2"/>
    <n v="8"/>
  </r>
  <r>
    <x v="94"/>
    <x v="9"/>
    <x v="1"/>
    <n v="17"/>
  </r>
  <r>
    <x v="108"/>
    <x v="6"/>
    <x v="5"/>
    <n v="15"/>
  </r>
  <r>
    <x v="524"/>
    <x v="6"/>
    <x v="5"/>
    <n v="5"/>
  </r>
  <r>
    <x v="346"/>
    <x v="5"/>
    <x v="4"/>
    <n v="14"/>
  </r>
  <r>
    <x v="525"/>
    <x v="8"/>
    <x v="3"/>
    <n v="14"/>
  </r>
  <r>
    <x v="526"/>
    <x v="5"/>
    <x v="2"/>
    <n v="13"/>
  </r>
  <r>
    <x v="472"/>
    <x v="7"/>
    <x v="1"/>
    <n v="18"/>
  </r>
  <r>
    <x v="112"/>
    <x v="0"/>
    <x v="0"/>
    <n v="15"/>
  </r>
  <r>
    <x v="527"/>
    <x v="1"/>
    <x v="0"/>
    <n v="7"/>
  </r>
  <r>
    <x v="403"/>
    <x v="9"/>
    <x v="2"/>
    <n v="18"/>
  </r>
  <r>
    <x v="528"/>
    <x v="8"/>
    <x v="4"/>
    <n v="19"/>
  </r>
  <r>
    <x v="529"/>
    <x v="3"/>
    <x v="4"/>
    <n v="6"/>
  </r>
  <r>
    <x v="530"/>
    <x v="6"/>
    <x v="2"/>
    <n v="5"/>
  </r>
  <r>
    <x v="531"/>
    <x v="3"/>
    <x v="2"/>
    <n v="6"/>
  </r>
  <r>
    <x v="414"/>
    <x v="1"/>
    <x v="2"/>
    <n v="17"/>
  </r>
  <r>
    <x v="63"/>
    <x v="1"/>
    <x v="5"/>
    <n v="11"/>
  </r>
  <r>
    <x v="424"/>
    <x v="6"/>
    <x v="2"/>
    <n v="15"/>
  </r>
  <r>
    <x v="142"/>
    <x v="4"/>
    <x v="1"/>
    <n v="10"/>
  </r>
  <r>
    <x v="532"/>
    <x v="9"/>
    <x v="5"/>
    <n v="18"/>
  </r>
  <r>
    <x v="533"/>
    <x v="3"/>
    <x v="0"/>
    <n v="20"/>
  </r>
  <r>
    <x v="336"/>
    <x v="4"/>
    <x v="1"/>
    <n v="11"/>
  </r>
  <r>
    <x v="439"/>
    <x v="6"/>
    <x v="1"/>
    <n v="20"/>
  </r>
  <r>
    <x v="534"/>
    <x v="5"/>
    <x v="3"/>
    <n v="6"/>
  </r>
  <r>
    <x v="535"/>
    <x v="1"/>
    <x v="5"/>
    <n v="17"/>
  </r>
  <r>
    <x v="206"/>
    <x v="9"/>
    <x v="0"/>
    <n v="18"/>
  </r>
  <r>
    <x v="111"/>
    <x v="9"/>
    <x v="0"/>
    <n v="6"/>
  </r>
  <r>
    <x v="521"/>
    <x v="2"/>
    <x v="1"/>
    <n v="7"/>
  </r>
  <r>
    <x v="61"/>
    <x v="1"/>
    <x v="0"/>
    <n v="19"/>
  </r>
  <r>
    <x v="26"/>
    <x v="1"/>
    <x v="5"/>
    <n v="12"/>
  </r>
  <r>
    <x v="536"/>
    <x v="6"/>
    <x v="4"/>
    <n v="18"/>
  </r>
  <r>
    <x v="294"/>
    <x v="7"/>
    <x v="5"/>
    <n v="20"/>
  </r>
  <r>
    <x v="134"/>
    <x v="7"/>
    <x v="0"/>
    <n v="12"/>
  </r>
  <r>
    <x v="386"/>
    <x v="4"/>
    <x v="4"/>
    <n v="13"/>
  </r>
  <r>
    <x v="537"/>
    <x v="4"/>
    <x v="5"/>
    <n v="8"/>
  </r>
  <r>
    <x v="538"/>
    <x v="6"/>
    <x v="3"/>
    <n v="8"/>
  </r>
  <r>
    <x v="539"/>
    <x v="5"/>
    <x v="2"/>
    <n v="20"/>
  </r>
  <r>
    <x v="540"/>
    <x v="2"/>
    <x v="1"/>
    <n v="15"/>
  </r>
  <r>
    <x v="75"/>
    <x v="3"/>
    <x v="0"/>
    <n v="15"/>
  </r>
  <r>
    <x v="491"/>
    <x v="0"/>
    <x v="5"/>
    <n v="14"/>
  </r>
  <r>
    <x v="541"/>
    <x v="7"/>
    <x v="2"/>
    <n v="14"/>
  </r>
  <r>
    <x v="542"/>
    <x v="1"/>
    <x v="4"/>
    <n v="15"/>
  </r>
  <r>
    <x v="543"/>
    <x v="2"/>
    <x v="4"/>
    <n v="20"/>
  </r>
  <r>
    <x v="76"/>
    <x v="2"/>
    <x v="5"/>
    <n v="6"/>
  </r>
  <r>
    <x v="218"/>
    <x v="5"/>
    <x v="3"/>
    <n v="12"/>
  </r>
  <r>
    <x v="544"/>
    <x v="6"/>
    <x v="3"/>
    <n v="20"/>
  </r>
  <r>
    <x v="56"/>
    <x v="7"/>
    <x v="3"/>
    <n v="9"/>
  </r>
  <r>
    <x v="545"/>
    <x v="5"/>
    <x v="1"/>
    <n v="17"/>
  </r>
  <r>
    <x v="546"/>
    <x v="2"/>
    <x v="4"/>
    <n v="16"/>
  </r>
  <r>
    <x v="547"/>
    <x v="1"/>
    <x v="4"/>
    <n v="18"/>
  </r>
  <r>
    <x v="173"/>
    <x v="4"/>
    <x v="3"/>
    <n v="6"/>
  </r>
  <r>
    <x v="548"/>
    <x v="3"/>
    <x v="3"/>
    <n v="15"/>
  </r>
  <r>
    <x v="181"/>
    <x v="3"/>
    <x v="1"/>
    <n v="5"/>
  </r>
  <r>
    <x v="487"/>
    <x v="9"/>
    <x v="5"/>
    <n v="17"/>
  </r>
  <r>
    <x v="549"/>
    <x v="0"/>
    <x v="1"/>
    <n v="6"/>
  </r>
  <r>
    <x v="386"/>
    <x v="8"/>
    <x v="3"/>
    <n v="13"/>
  </r>
  <r>
    <x v="286"/>
    <x v="1"/>
    <x v="3"/>
    <n v="11"/>
  </r>
  <r>
    <x v="197"/>
    <x v="1"/>
    <x v="5"/>
    <n v="11"/>
  </r>
  <r>
    <x v="550"/>
    <x v="6"/>
    <x v="0"/>
    <n v="7"/>
  </r>
  <r>
    <x v="551"/>
    <x v="3"/>
    <x v="0"/>
    <n v="15"/>
  </r>
  <r>
    <x v="552"/>
    <x v="7"/>
    <x v="4"/>
    <n v="8"/>
  </r>
  <r>
    <x v="182"/>
    <x v="9"/>
    <x v="3"/>
    <n v="14"/>
  </r>
  <r>
    <x v="351"/>
    <x v="9"/>
    <x v="5"/>
    <n v="15"/>
  </r>
  <r>
    <x v="553"/>
    <x v="2"/>
    <x v="1"/>
    <n v="11"/>
  </r>
  <r>
    <x v="404"/>
    <x v="5"/>
    <x v="3"/>
    <n v="8"/>
  </r>
  <r>
    <x v="554"/>
    <x v="4"/>
    <x v="3"/>
    <n v="8"/>
  </r>
  <r>
    <x v="129"/>
    <x v="1"/>
    <x v="2"/>
    <n v="14"/>
  </r>
  <r>
    <x v="182"/>
    <x v="1"/>
    <x v="4"/>
    <n v="14"/>
  </r>
  <r>
    <x v="555"/>
    <x v="2"/>
    <x v="2"/>
    <n v="6"/>
  </r>
  <r>
    <x v="338"/>
    <x v="0"/>
    <x v="2"/>
    <n v="16"/>
  </r>
  <r>
    <x v="239"/>
    <x v="3"/>
    <x v="5"/>
    <n v="11"/>
  </r>
  <r>
    <x v="13"/>
    <x v="7"/>
    <x v="2"/>
    <n v="15"/>
  </r>
  <r>
    <x v="483"/>
    <x v="9"/>
    <x v="5"/>
    <n v="14"/>
  </r>
  <r>
    <x v="556"/>
    <x v="4"/>
    <x v="2"/>
    <n v="8"/>
  </r>
  <r>
    <x v="86"/>
    <x v="7"/>
    <x v="5"/>
    <n v="8"/>
  </r>
  <r>
    <x v="501"/>
    <x v="0"/>
    <x v="0"/>
    <n v="8"/>
  </r>
  <r>
    <x v="188"/>
    <x v="5"/>
    <x v="1"/>
    <n v="7"/>
  </r>
  <r>
    <x v="557"/>
    <x v="1"/>
    <x v="1"/>
    <n v="16"/>
  </r>
  <r>
    <x v="285"/>
    <x v="7"/>
    <x v="1"/>
    <n v="18"/>
  </r>
  <r>
    <x v="558"/>
    <x v="7"/>
    <x v="5"/>
    <n v="12"/>
  </r>
  <r>
    <x v="559"/>
    <x v="5"/>
    <x v="4"/>
    <n v="10"/>
  </r>
  <r>
    <x v="302"/>
    <x v="7"/>
    <x v="5"/>
    <n v="20"/>
  </r>
  <r>
    <x v="413"/>
    <x v="0"/>
    <x v="2"/>
    <n v="18"/>
  </r>
  <r>
    <x v="151"/>
    <x v="2"/>
    <x v="2"/>
    <n v="11"/>
  </r>
  <r>
    <x v="560"/>
    <x v="8"/>
    <x v="4"/>
    <n v="14"/>
  </r>
  <r>
    <x v="488"/>
    <x v="1"/>
    <x v="0"/>
    <n v="20"/>
  </r>
  <r>
    <x v="93"/>
    <x v="6"/>
    <x v="5"/>
    <n v="9"/>
  </r>
  <r>
    <x v="561"/>
    <x v="9"/>
    <x v="2"/>
    <n v="18"/>
  </r>
  <r>
    <x v="475"/>
    <x v="4"/>
    <x v="5"/>
    <n v="6"/>
  </r>
  <r>
    <x v="199"/>
    <x v="5"/>
    <x v="4"/>
    <n v="8"/>
  </r>
  <r>
    <x v="414"/>
    <x v="5"/>
    <x v="4"/>
    <n v="12"/>
  </r>
  <r>
    <x v="562"/>
    <x v="1"/>
    <x v="0"/>
    <n v="12"/>
  </r>
  <r>
    <x v="299"/>
    <x v="6"/>
    <x v="0"/>
    <n v="19"/>
  </r>
  <r>
    <x v="563"/>
    <x v="9"/>
    <x v="2"/>
    <n v="12"/>
  </r>
  <r>
    <x v="564"/>
    <x v="3"/>
    <x v="4"/>
    <n v="17"/>
  </r>
  <r>
    <x v="297"/>
    <x v="9"/>
    <x v="3"/>
    <n v="8"/>
  </r>
  <r>
    <x v="565"/>
    <x v="8"/>
    <x v="1"/>
    <n v="5"/>
  </r>
  <r>
    <x v="566"/>
    <x v="6"/>
    <x v="4"/>
    <n v="20"/>
  </r>
  <r>
    <x v="438"/>
    <x v="9"/>
    <x v="2"/>
    <n v="8"/>
  </r>
  <r>
    <x v="499"/>
    <x v="1"/>
    <x v="0"/>
    <n v="16"/>
  </r>
  <r>
    <x v="426"/>
    <x v="9"/>
    <x v="4"/>
    <n v="11"/>
  </r>
  <r>
    <x v="567"/>
    <x v="3"/>
    <x v="0"/>
    <n v="17"/>
  </r>
  <r>
    <x v="253"/>
    <x v="7"/>
    <x v="4"/>
    <n v="8"/>
  </r>
  <r>
    <x v="481"/>
    <x v="6"/>
    <x v="1"/>
    <n v="12"/>
  </r>
  <r>
    <x v="355"/>
    <x v="1"/>
    <x v="5"/>
    <n v="17"/>
  </r>
  <r>
    <x v="568"/>
    <x v="3"/>
    <x v="0"/>
    <n v="18"/>
  </r>
  <r>
    <x v="551"/>
    <x v="7"/>
    <x v="3"/>
    <n v="14"/>
  </r>
  <r>
    <x v="0"/>
    <x v="9"/>
    <x v="4"/>
    <n v="20"/>
  </r>
  <r>
    <x v="569"/>
    <x v="3"/>
    <x v="3"/>
    <n v="17"/>
  </r>
  <r>
    <x v="282"/>
    <x v="9"/>
    <x v="0"/>
    <n v="17"/>
  </r>
  <r>
    <x v="92"/>
    <x v="2"/>
    <x v="0"/>
    <n v="13"/>
  </r>
  <r>
    <x v="543"/>
    <x v="0"/>
    <x v="1"/>
    <n v="11"/>
  </r>
  <r>
    <x v="296"/>
    <x v="4"/>
    <x v="1"/>
    <n v="16"/>
  </r>
  <r>
    <x v="91"/>
    <x v="6"/>
    <x v="2"/>
    <n v="19"/>
  </r>
  <r>
    <x v="570"/>
    <x v="1"/>
    <x v="0"/>
    <n v="15"/>
  </r>
  <r>
    <x v="478"/>
    <x v="5"/>
    <x v="1"/>
    <n v="5"/>
  </r>
  <r>
    <x v="401"/>
    <x v="3"/>
    <x v="1"/>
    <n v="9"/>
  </r>
  <r>
    <x v="198"/>
    <x v="9"/>
    <x v="2"/>
    <n v="6"/>
  </r>
  <r>
    <x v="571"/>
    <x v="4"/>
    <x v="1"/>
    <n v="19"/>
  </r>
  <r>
    <x v="417"/>
    <x v="0"/>
    <x v="5"/>
    <n v="19"/>
  </r>
  <r>
    <x v="264"/>
    <x v="3"/>
    <x v="2"/>
    <n v="17"/>
  </r>
  <r>
    <x v="79"/>
    <x v="6"/>
    <x v="1"/>
    <n v="15"/>
  </r>
  <r>
    <x v="572"/>
    <x v="5"/>
    <x v="5"/>
    <n v="14"/>
  </r>
  <r>
    <x v="301"/>
    <x v="3"/>
    <x v="3"/>
    <n v="17"/>
  </r>
  <r>
    <x v="307"/>
    <x v="2"/>
    <x v="1"/>
    <n v="6"/>
  </r>
  <r>
    <x v="573"/>
    <x v="5"/>
    <x v="2"/>
    <n v="18"/>
  </r>
  <r>
    <x v="534"/>
    <x v="0"/>
    <x v="0"/>
    <n v="20"/>
  </r>
  <r>
    <x v="574"/>
    <x v="4"/>
    <x v="0"/>
    <n v="16"/>
  </r>
  <r>
    <x v="10"/>
    <x v="6"/>
    <x v="4"/>
    <n v="18"/>
  </r>
  <r>
    <x v="131"/>
    <x v="4"/>
    <x v="5"/>
    <n v="10"/>
  </r>
  <r>
    <x v="525"/>
    <x v="5"/>
    <x v="1"/>
    <n v="12"/>
  </r>
  <r>
    <x v="296"/>
    <x v="6"/>
    <x v="3"/>
    <n v="18"/>
  </r>
  <r>
    <x v="118"/>
    <x v="5"/>
    <x v="0"/>
    <n v="17"/>
  </r>
  <r>
    <x v="461"/>
    <x v="3"/>
    <x v="4"/>
    <n v="13"/>
  </r>
  <r>
    <x v="575"/>
    <x v="7"/>
    <x v="1"/>
    <n v="11"/>
  </r>
  <r>
    <x v="432"/>
    <x v="2"/>
    <x v="5"/>
    <n v="9"/>
  </r>
  <r>
    <x v="576"/>
    <x v="3"/>
    <x v="3"/>
    <n v="20"/>
  </r>
  <r>
    <x v="361"/>
    <x v="0"/>
    <x v="1"/>
    <n v="14"/>
  </r>
  <r>
    <x v="452"/>
    <x v="7"/>
    <x v="2"/>
    <n v="14"/>
  </r>
  <r>
    <x v="577"/>
    <x v="1"/>
    <x v="5"/>
    <n v="14"/>
  </r>
  <r>
    <x v="476"/>
    <x v="6"/>
    <x v="1"/>
    <n v="13"/>
  </r>
  <r>
    <x v="578"/>
    <x v="7"/>
    <x v="3"/>
    <n v="17"/>
  </r>
  <r>
    <x v="448"/>
    <x v="9"/>
    <x v="0"/>
    <n v="20"/>
  </r>
  <r>
    <x v="192"/>
    <x v="7"/>
    <x v="0"/>
    <n v="17"/>
  </r>
  <r>
    <x v="526"/>
    <x v="8"/>
    <x v="4"/>
    <n v="18"/>
  </r>
  <r>
    <x v="217"/>
    <x v="7"/>
    <x v="3"/>
    <n v="17"/>
  </r>
  <r>
    <x v="579"/>
    <x v="6"/>
    <x v="2"/>
    <n v="14"/>
  </r>
  <r>
    <x v="579"/>
    <x v="5"/>
    <x v="2"/>
    <n v="20"/>
  </r>
  <r>
    <x v="580"/>
    <x v="6"/>
    <x v="3"/>
    <n v="9"/>
  </r>
  <r>
    <x v="581"/>
    <x v="4"/>
    <x v="1"/>
    <n v="17"/>
  </r>
  <r>
    <x v="582"/>
    <x v="5"/>
    <x v="0"/>
    <n v="19"/>
  </r>
  <r>
    <x v="212"/>
    <x v="5"/>
    <x v="4"/>
    <n v="17"/>
  </r>
  <r>
    <x v="281"/>
    <x v="2"/>
    <x v="3"/>
    <n v="6"/>
  </r>
  <r>
    <x v="75"/>
    <x v="3"/>
    <x v="1"/>
    <n v="6"/>
  </r>
  <r>
    <x v="376"/>
    <x v="5"/>
    <x v="4"/>
    <n v="13"/>
  </r>
  <r>
    <x v="583"/>
    <x v="3"/>
    <x v="0"/>
    <n v="9"/>
  </r>
  <r>
    <x v="584"/>
    <x v="1"/>
    <x v="1"/>
    <n v="10"/>
  </r>
  <r>
    <x v="585"/>
    <x v="8"/>
    <x v="0"/>
    <n v="18"/>
  </r>
  <r>
    <x v="529"/>
    <x v="4"/>
    <x v="0"/>
    <n v="15"/>
  </r>
  <r>
    <x v="586"/>
    <x v="1"/>
    <x v="2"/>
    <n v="16"/>
  </r>
  <r>
    <x v="534"/>
    <x v="5"/>
    <x v="0"/>
    <n v="13"/>
  </r>
  <r>
    <x v="587"/>
    <x v="9"/>
    <x v="1"/>
    <n v="19"/>
  </r>
  <r>
    <x v="502"/>
    <x v="6"/>
    <x v="2"/>
    <n v="18"/>
  </r>
  <r>
    <x v="119"/>
    <x v="5"/>
    <x v="1"/>
    <n v="7"/>
  </r>
  <r>
    <x v="15"/>
    <x v="3"/>
    <x v="4"/>
    <n v="12"/>
  </r>
  <r>
    <x v="588"/>
    <x v="3"/>
    <x v="4"/>
    <n v="6"/>
  </r>
  <r>
    <x v="96"/>
    <x v="1"/>
    <x v="4"/>
    <n v="5"/>
  </r>
  <r>
    <x v="13"/>
    <x v="8"/>
    <x v="5"/>
    <n v="12"/>
  </r>
  <r>
    <x v="589"/>
    <x v="6"/>
    <x v="1"/>
    <n v="7"/>
  </r>
  <r>
    <x v="590"/>
    <x v="3"/>
    <x v="2"/>
    <n v="19"/>
  </r>
  <r>
    <x v="259"/>
    <x v="3"/>
    <x v="4"/>
    <n v="8"/>
  </r>
  <r>
    <x v="591"/>
    <x v="1"/>
    <x v="4"/>
    <n v="12"/>
  </r>
  <r>
    <x v="592"/>
    <x v="3"/>
    <x v="3"/>
    <n v="7"/>
  </r>
  <r>
    <x v="593"/>
    <x v="5"/>
    <x v="0"/>
    <n v="10"/>
  </r>
  <r>
    <x v="540"/>
    <x v="2"/>
    <x v="0"/>
    <n v="19"/>
  </r>
  <r>
    <x v="42"/>
    <x v="5"/>
    <x v="1"/>
    <n v="8"/>
  </r>
  <r>
    <x v="143"/>
    <x v="0"/>
    <x v="0"/>
    <n v="15"/>
  </r>
  <r>
    <x v="559"/>
    <x v="9"/>
    <x v="0"/>
    <n v="19"/>
  </r>
  <r>
    <x v="594"/>
    <x v="8"/>
    <x v="0"/>
    <n v="9"/>
  </r>
  <r>
    <x v="18"/>
    <x v="7"/>
    <x v="1"/>
    <n v="15"/>
  </r>
  <r>
    <x v="209"/>
    <x v="7"/>
    <x v="1"/>
    <n v="17"/>
  </r>
  <r>
    <x v="379"/>
    <x v="5"/>
    <x v="2"/>
    <n v="5"/>
  </r>
  <r>
    <x v="328"/>
    <x v="9"/>
    <x v="1"/>
    <n v="12"/>
  </r>
  <r>
    <x v="198"/>
    <x v="8"/>
    <x v="4"/>
    <n v="10"/>
  </r>
  <r>
    <x v="591"/>
    <x v="7"/>
    <x v="2"/>
    <n v="8"/>
  </r>
  <r>
    <x v="405"/>
    <x v="2"/>
    <x v="5"/>
    <n v="6"/>
  </r>
  <r>
    <x v="531"/>
    <x v="9"/>
    <x v="2"/>
    <n v="18"/>
  </r>
  <r>
    <x v="267"/>
    <x v="2"/>
    <x v="3"/>
    <n v="11"/>
  </r>
  <r>
    <x v="29"/>
    <x v="3"/>
    <x v="1"/>
    <n v="19"/>
  </r>
  <r>
    <x v="377"/>
    <x v="7"/>
    <x v="5"/>
    <n v="8"/>
  </r>
  <r>
    <x v="482"/>
    <x v="9"/>
    <x v="0"/>
    <n v="6"/>
  </r>
  <r>
    <x v="595"/>
    <x v="5"/>
    <x v="1"/>
    <n v="14"/>
  </r>
  <r>
    <x v="596"/>
    <x v="7"/>
    <x v="1"/>
    <n v="13"/>
  </r>
  <r>
    <x v="564"/>
    <x v="8"/>
    <x v="1"/>
    <n v="6"/>
  </r>
  <r>
    <x v="130"/>
    <x v="7"/>
    <x v="4"/>
    <n v="12"/>
  </r>
  <r>
    <x v="505"/>
    <x v="5"/>
    <x v="1"/>
    <n v="13"/>
  </r>
  <r>
    <x v="411"/>
    <x v="6"/>
    <x v="1"/>
    <n v="11"/>
  </r>
  <r>
    <x v="597"/>
    <x v="2"/>
    <x v="5"/>
    <n v="8"/>
  </r>
  <r>
    <x v="159"/>
    <x v="0"/>
    <x v="0"/>
    <n v="20"/>
  </r>
  <r>
    <x v="598"/>
    <x v="4"/>
    <x v="4"/>
    <n v="13"/>
  </r>
  <r>
    <x v="531"/>
    <x v="7"/>
    <x v="2"/>
    <n v="18"/>
  </r>
  <r>
    <x v="599"/>
    <x v="5"/>
    <x v="5"/>
    <n v="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BE5E7D4-6965-4739-B110-B3A9A2DFAF3C}" name="Draaitabel1" cacheId="4" applyNumberFormats="0" applyBorderFormats="0" applyFontFormats="0" applyPatternFormats="0" applyAlignmentFormats="0" applyWidthHeightFormats="1" dataCaption="Waarden" updatedVersion="6" minRefreshableVersion="3" useAutoFormatting="1" itemPrintTitles="1" createdVersion="6" indent="0" outline="1" outlineData="1" multipleFieldFilters="0">
  <location ref="B3:I13" firstHeaderRow="1" firstDataRow="2" firstDataCol="1"/>
  <pivotFields count="6"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12">
        <item x="7"/>
        <item x="3"/>
        <item x="6"/>
        <item x="9"/>
        <item x="5"/>
        <item x="8"/>
        <item x="1"/>
        <item x="2"/>
        <item x="0"/>
        <item m="1" x="10"/>
        <item x="4"/>
        <item t="default"/>
      </items>
    </pivotField>
    <pivotField axis="axisCol" showAll="0">
      <items count="8">
        <item x="3"/>
        <item x="5"/>
        <item x="0"/>
        <item m="1" x="6"/>
        <item x="2"/>
        <item x="4"/>
        <item x="1"/>
        <item t="default"/>
      </items>
    </pivotField>
    <pivotField dataField="1" showAll="0"/>
    <pivotField showAll="0" defaultSubtotal="0">
      <items count="3">
        <item x="2"/>
        <item x="0"/>
        <item x="1"/>
      </items>
    </pivotField>
    <pivotField axis="axisRow" showAll="0">
      <items count="6">
        <item x="0"/>
        <item sd="0" x="1"/>
        <item sd="0" x="2"/>
        <item x="3"/>
        <item x="4"/>
        <item t="default"/>
      </items>
    </pivotField>
  </pivotFields>
  <rowFields count="2">
    <field x="5"/>
    <field x="0"/>
  </rowFields>
  <rowItems count="9">
    <i>
      <x v="1"/>
    </i>
    <i>
      <x v="2"/>
    </i>
    <i>
      <x v="3"/>
    </i>
    <i r="1">
      <x v="1"/>
    </i>
    <i r="1">
      <x v="2"/>
    </i>
    <i r="1">
      <x v="3"/>
    </i>
    <i r="1">
      <x v="4"/>
    </i>
    <i r="1">
      <x v="5"/>
    </i>
    <i t="grand">
      <x/>
    </i>
  </rowItems>
  <colFields count="1">
    <field x="2"/>
  </colFields>
  <colItems count="7">
    <i>
      <x/>
    </i>
    <i>
      <x v="1"/>
    </i>
    <i>
      <x v="2"/>
    </i>
    <i>
      <x v="4"/>
    </i>
    <i>
      <x v="5"/>
    </i>
    <i>
      <x v="6"/>
    </i>
    <i t="grand">
      <x/>
    </i>
  </colItems>
  <dataFields count="1">
    <dataField name="Som van Aantal" fld="3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0162C61-57FF-4F5E-89B8-88FB8E8D7ED0}" name="Draaitabel3" cacheId="4" applyNumberFormats="0" applyBorderFormats="0" applyFontFormats="0" applyPatternFormats="0" applyAlignmentFormats="0" applyWidthHeightFormats="1" dataCaption="Waarden" updatedVersion="6" minRefreshableVersion="3" useAutoFormatting="1" itemPrintTitles="1" createdVersion="6" indent="0" outline="1" outlineData="1" multipleFieldFilters="0">
  <location ref="B31:F45" firstHeaderRow="1" firstDataRow="2" firstDataCol="1"/>
  <pivotFields count="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>
      <items count="12">
        <item x="7"/>
        <item x="6"/>
        <item x="9"/>
        <item x="5"/>
        <item x="8"/>
        <item x="1"/>
        <item x="2"/>
        <item x="0"/>
        <item m="1" x="10"/>
        <item x="4"/>
        <item x="3"/>
        <item t="default"/>
      </items>
    </pivotField>
    <pivotField showAll="0"/>
    <pivotField dataField="1" showAll="0"/>
    <pivotField axis="axisRow" showAll="0" defaultSubtotal="0">
      <items count="3">
        <item n="Noord" x="0"/>
        <item n="Zuid" x="2"/>
        <item x="1"/>
      </items>
    </pivotField>
    <pivotField axis="axisCol" showAll="0">
      <items count="6">
        <item x="0"/>
        <item sd="0" x="1"/>
        <item sd="0" x="2"/>
        <item x="3"/>
        <item x="4"/>
        <item t="default"/>
      </items>
    </pivotField>
  </pivotFields>
  <rowFields count="2">
    <field x="4"/>
    <field x="1"/>
  </rowFields>
  <rowItems count="13">
    <i>
      <x/>
    </i>
    <i r="1">
      <x/>
    </i>
    <i r="1">
      <x v="2"/>
    </i>
    <i r="1">
      <x v="3"/>
    </i>
    <i r="1">
      <x v="5"/>
    </i>
    <i r="1">
      <x v="9"/>
    </i>
    <i r="1">
      <x v="10"/>
    </i>
    <i>
      <x v="1"/>
    </i>
    <i r="1">
      <x v="1"/>
    </i>
    <i r="1">
      <x v="4"/>
    </i>
    <i r="1">
      <x v="6"/>
    </i>
    <i r="1">
      <x v="7"/>
    </i>
    <i t="grand">
      <x/>
    </i>
  </rowItems>
  <colFields count="1">
    <field x="5"/>
  </colFields>
  <colItems count="4">
    <i>
      <x v="1"/>
    </i>
    <i>
      <x v="2"/>
    </i>
    <i>
      <x v="3"/>
    </i>
    <i t="grand">
      <x/>
    </i>
  </colItems>
  <dataFields count="1">
    <dataField name="Som van Aantal" fld="3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A8EE82-53CF-4E3C-81E6-8B38033F2FF2}" name="Draaitabel2" cacheId="4" applyNumberFormats="0" applyBorderFormats="0" applyFontFormats="0" applyPatternFormats="0" applyAlignmentFormats="0" applyWidthHeightFormats="1" dataCaption="Waarden" updatedVersion="6" minRefreshableVersion="3" useAutoFormatting="1" itemPrintTitles="1" createdVersion="6" indent="0" outline="1" outlineData="1" multipleFieldFilters="0">
  <location ref="B16:F28" firstHeaderRow="1" firstDataRow="2" firstDataCol="1"/>
  <pivotFields count="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>
      <items count="12">
        <item x="7"/>
        <item x="6"/>
        <item x="9"/>
        <item x="5"/>
        <item x="8"/>
        <item x="1"/>
        <item x="2"/>
        <item x="0"/>
        <item m="1" x="10"/>
        <item x="4"/>
        <item x="3"/>
        <item t="default"/>
      </items>
    </pivotField>
    <pivotField showAll="0"/>
    <pivotField dataField="1" showAll="0"/>
    <pivotField showAll="0" defaultSubtotal="0">
      <items count="3">
        <item x="2"/>
        <item x="0"/>
        <item x="1"/>
      </items>
    </pivotField>
    <pivotField axis="axisCol" showAll="0">
      <items count="6">
        <item x="0"/>
        <item sd="0" x="1"/>
        <item sd="0" x="2"/>
        <item x="3"/>
        <item x="4"/>
        <item t="default"/>
      </items>
    </pivotField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>
      <x v="10"/>
    </i>
    <i t="grand">
      <x/>
    </i>
  </rowItems>
  <colFields count="1">
    <field x="5"/>
  </colFields>
  <colItems count="4">
    <i>
      <x v="1"/>
    </i>
    <i>
      <x v="2"/>
    </i>
    <i>
      <x v="3"/>
    </i>
    <i t="grand">
      <x/>
    </i>
  </colItems>
  <dataFields count="1">
    <dataField name="Som van Aantal" fld="3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E6265F-9004-40CF-BBD6-F11F005C7B80}" name="Draaitabel4" cacheId="3" applyNumberFormats="0" applyBorderFormats="0" applyFontFormats="0" applyPatternFormats="0" applyAlignmentFormats="0" applyWidthHeightFormats="1" dataCaption="Waarden" updatedVersion="6" minRefreshableVersion="3" useAutoFormatting="1" itemPrintTitles="1" createdVersion="4" indent="0" compact="0" compactData="0" gridDropZones="1" multipleFieldFilters="0">
  <location ref="B5:O21" firstHeaderRow="1" firstDataRow="3" firstDataCol="2" rowPageCount="2" colPageCount="1"/>
  <pivotFields count="13">
    <pivotField compact="0" numFmtId="14" outline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Page" compact="0" outline="0" showAll="0">
      <items count="11">
        <item x="7"/>
        <item x="3"/>
        <item x="6"/>
        <item x="9"/>
        <item x="5"/>
        <item x="8"/>
        <item x="1"/>
        <item x="2"/>
        <item x="0"/>
        <item x="4"/>
        <item t="default"/>
      </items>
    </pivotField>
    <pivotField compact="0" outline="0" showAll="0"/>
    <pivotField dataField="1" compact="0" outline="0" showAll="0"/>
    <pivotField axis="axisCol" compact="0" outline="0" showAll="0" defaultSubtotal="0">
      <items count="2">
        <item x="1"/>
        <item x="0"/>
      </items>
    </pivotField>
    <pivotField axis="axisPage" compact="0" outline="0" showAll="0">
      <items count="7">
        <item x="3"/>
        <item x="5"/>
        <item x="0"/>
        <item x="2"/>
        <item x="4"/>
        <item x="1"/>
        <item t="default"/>
      </items>
    </pivotField>
    <pivotField compact="0" numFmtId="164" outline="0" showAll="0"/>
    <pivotField compact="0" numFmtId="164" outline="0" showAll="0"/>
    <pivotField dataField="1" compact="0" numFmtId="164" outline="0" showAll="0"/>
    <pivotField dataField="1" compact="0" numFmtId="9" outline="0" showAll="0" defaultSubtotal="0"/>
    <pivotField dataField="1" compact="0" numFmtId="164" outline="0" showAll="0" defaultSubtotal="0"/>
    <pivotField axis="axisRow" compact="0" outline="0" showAll="0" defaultSubtotal="0">
      <items count="6">
        <item x="1"/>
        <item x="2"/>
        <item x="3"/>
        <item x="4"/>
        <item x="0"/>
        <item x="5"/>
      </items>
    </pivotField>
    <pivotField axis="axisRow" compact="0" outline="0" showAll="0">
      <items count="6">
        <item x="1"/>
        <item x="2"/>
        <item x="3"/>
        <item x="0"/>
        <item x="4"/>
        <item t="default"/>
      </items>
    </pivotField>
  </pivotFields>
  <rowFields count="2">
    <field x="12"/>
    <field x="11"/>
  </rowFields>
  <rowItems count="14">
    <i>
      <x/>
      <x/>
    </i>
    <i r="1">
      <x v="1"/>
    </i>
    <i r="1">
      <x v="2"/>
    </i>
    <i r="1">
      <x v="3"/>
    </i>
    <i t="default">
      <x/>
    </i>
    <i>
      <x v="1"/>
      <x/>
    </i>
    <i r="1">
      <x v="1"/>
    </i>
    <i r="1">
      <x v="2"/>
    </i>
    <i r="1">
      <x v="3"/>
    </i>
    <i t="default">
      <x v="1"/>
    </i>
    <i>
      <x v="2"/>
      <x/>
    </i>
    <i r="1">
      <x v="1"/>
    </i>
    <i t="default">
      <x v="2"/>
    </i>
    <i t="grand">
      <x/>
    </i>
  </rowItems>
  <colFields count="2">
    <field x="4"/>
    <field x="-2"/>
  </colFields>
  <colItems count="12">
    <i>
      <x/>
      <x/>
    </i>
    <i r="1" i="1">
      <x v="1"/>
    </i>
    <i r="1" i="2">
      <x v="2"/>
    </i>
    <i r="1" i="3">
      <x v="3"/>
    </i>
    <i>
      <x v="1"/>
      <x/>
    </i>
    <i r="1" i="1">
      <x v="1"/>
    </i>
    <i r="1" i="2">
      <x v="2"/>
    </i>
    <i r="1" i="3">
      <x v="3"/>
    </i>
    <i t="grand">
      <x/>
    </i>
    <i t="grand" i="1">
      <x/>
    </i>
    <i t="grand" i="2">
      <x/>
    </i>
    <i t="grand" i="3">
      <x/>
    </i>
  </colItems>
  <pageFields count="2">
    <pageField fld="5" hier="-1"/>
    <pageField fld="1" hier="-1"/>
  </pageFields>
  <dataFields count="4">
    <dataField name="Aantal " fld="3" baseField="0" baseItem="0" numFmtId="3"/>
    <dataField name="GemKorting" fld="9" subtotal="average" baseField="10" baseItem="0" numFmtId="10"/>
    <dataField name="BrutoWinst " fld="8" baseField="11" baseItem="0" numFmtId="4"/>
    <dataField name="NettoWinst " fld="10" baseField="0" baseItem="0" numFmtId="4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59D52E4-9F77-4758-952F-C893FFE6387E}" name="Draaitabel1" cacheId="2" applyNumberFormats="0" applyBorderFormats="0" applyFontFormats="0" applyPatternFormats="0" applyAlignmentFormats="0" applyWidthHeightFormats="1" dataCaption="Waarden" tag="3519b757-581e-481d-82cf-01575730b54a" updatedVersion="6" minRefreshableVersion="3" useAutoFormatting="1" subtotalHiddenItems="1" itemPrintTitles="1" createdVersion="6" indent="0" compact="0" compactData="0" multipleFieldFilters="0">
  <location ref="B2:Q17" firstHeaderRow="1" firstDataRow="3" firstDataCol="2"/>
  <pivotFields count="5">
    <pivotField axis="axisRow" compact="0" allDrilled="1" outline="0" subtotalTop="0" showAll="0" defaultSubtotal="0" defaultAttributeDrillState="1">
      <items count="10">
        <item x="0"/>
        <item x="2"/>
        <item x="3"/>
        <item x="4"/>
        <item x="5"/>
        <item x="6"/>
        <item x="7"/>
        <item x="8"/>
        <item x="9"/>
        <item x="1"/>
      </items>
    </pivotField>
    <pivotField dataField="1" compact="0" outline="0" subtotalTop="0" showAll="0" defaultSubtotal="0"/>
    <pivotField axis="axisRow" compact="0" allDrilled="1" outline="0" subtotalTop="0" showAll="0" dataSourceSort="1" defaultAttributeDrillState="1">
      <items count="3">
        <item x="0"/>
        <item x="1"/>
        <item t="default"/>
      </items>
    </pivotField>
    <pivotField axis="axisCol" compact="0" allDrilled="1" outline="0" subtotalTop="0" showAll="0" dataSourceSort="1" defaultSubtotal="0" defaultAttributeDrillState="1">
      <items count="6">
        <item x="0"/>
        <item x="1"/>
        <item x="2"/>
        <item x="3"/>
        <item x="4"/>
        <item x="5"/>
      </items>
    </pivotField>
    <pivotField dataField="1" compact="0" outline="0" subtotalTop="0" showAll="0" defaultSubtotal="0"/>
  </pivotFields>
  <rowFields count="2">
    <field x="2"/>
    <field x="0"/>
  </rowFields>
  <rowItems count="13">
    <i>
      <x/>
      <x/>
    </i>
    <i r="1">
      <x v="1"/>
    </i>
    <i r="1">
      <x v="2"/>
    </i>
    <i r="1">
      <x v="3"/>
    </i>
    <i r="1">
      <x v="4"/>
    </i>
    <i r="1">
      <x v="9"/>
    </i>
    <i t="default">
      <x/>
    </i>
    <i>
      <x v="1"/>
      <x v="5"/>
    </i>
    <i r="1">
      <x v="6"/>
    </i>
    <i r="1">
      <x v="7"/>
    </i>
    <i r="1">
      <x v="8"/>
    </i>
    <i t="default">
      <x v="1"/>
    </i>
    <i t="grand">
      <x/>
    </i>
  </rowItems>
  <colFields count="2">
    <field x="3"/>
    <field x="-2"/>
  </colFields>
  <colItems count="14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 t="grand">
      <x/>
    </i>
    <i t="grand" i="1">
      <x/>
    </i>
  </colItems>
  <dataFields count="2">
    <dataField name="TotAantal" fld="1" baseField="0" baseItem="1" numFmtId="3"/>
    <dataField name="GemAantal" fld="4" subtotal="average" baseField="0" baseItem="2" numFmtId="165"/>
  </dataFields>
  <pivotHierarchies count="4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TotAantal"/>
    <pivotHierarchy dragToData="1"/>
    <pivotHierarchy dragToData="1" caption="Unieke telling van Datum2"/>
    <pivotHierarchy dragToData="1"/>
    <pivotHierarchy dragToData="1" caption="Gemiddelde van Korting"/>
    <pivotHierarchy dragToData="1"/>
    <pivotHierarchy dragToData="1" caption="GemAantal"/>
    <pivotHierarchy dragToData="1"/>
    <pivotHierarchy dragToData="1"/>
    <pivotHierarchy dragToData="1"/>
  </pivotHierarchies>
  <pivotTableStyleInfo name="PivotStyleMedium4" showRowHeaders="1" showColHeaders="1" showRowStripes="0" showColStripes="0" showLastColumn="1"/>
  <rowHierarchiesUsage count="2">
    <rowHierarchyUsage hierarchyUsage="18"/>
    <rowHierarchyUsage hierarchyUsage="25"/>
  </rowHierarchiesUsage>
  <colHierarchiesUsage count="2">
    <colHierarchyUsage hierarchyUsage="21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blVerkoop]"/>
        <x15:activeTabTopLevelEntity name="[tblKlant]"/>
        <x15:activeTabTopLevelEntity name="[tblProd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DA1771-76FF-4453-8907-1AC539159045}" name="Draaitabel1" cacheId="1" applyNumberFormats="0" applyBorderFormats="0" applyFontFormats="0" applyPatternFormats="0" applyAlignmentFormats="0" applyWidthHeightFormats="1" dataCaption="Waarden" updatedVersion="6" minRefreshableVersion="3" useAutoFormatting="1" subtotalHiddenItems="1" itemPrintTitles="1" createdVersion="6" indent="0" compact="0" compactData="0" multipleFieldFilters="0">
  <location ref="B2:F15" firstHeaderRow="0" firstDataRow="1" firstDataCol="2"/>
  <pivotFields count="5">
    <pivotField axis="axisRow" compact="0" allDrilled="1" outline="0" subtotalTop="0" showAll="0" defaultSubtotal="0" defaultAttributeDrillState="1">
      <items count="10">
        <item x="0"/>
        <item x="2"/>
        <item x="3"/>
        <item x="4"/>
        <item x="5"/>
        <item x="6"/>
        <item x="7"/>
        <item x="8"/>
        <item x="9"/>
        <item x="1"/>
      </items>
    </pivotField>
    <pivotField dataField="1" compact="0" outline="0" subtotalTop="0" showAll="0" defaultSubtotal="0"/>
    <pivotField axis="axisRow" compact="0" allDrilled="1" outline="0" subtotalTop="0" showAll="0" dataSourceSort="1" defaultAttributeDrillState="1">
      <items count="3">
        <item x="0"/>
        <item x="1"/>
        <item t="default"/>
      </items>
    </pivotField>
    <pivotField dataField="1" compact="0" outline="0" subtotalTop="0" showAll="0" defaultSubtotal="0"/>
    <pivotField dataField="1" compact="0" outline="0" subtotalTop="0" showAll="0" defaultSubtotal="0"/>
  </pivotFields>
  <rowFields count="2">
    <field x="2"/>
    <field x="0"/>
  </rowFields>
  <rowItems count="13">
    <i>
      <x/>
      <x/>
    </i>
    <i r="1">
      <x v="1"/>
    </i>
    <i r="1">
      <x v="2"/>
    </i>
    <i r="1">
      <x v="3"/>
    </i>
    <i r="1">
      <x v="4"/>
    </i>
    <i r="1">
      <x v="9"/>
    </i>
    <i t="default">
      <x/>
    </i>
    <i>
      <x v="1"/>
      <x v="5"/>
    </i>
    <i r="1">
      <x v="6"/>
    </i>
    <i r="1">
      <x v="7"/>
    </i>
    <i r="1">
      <x v="8"/>
    </i>
    <i t="default"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 van Aantal" fld="1" baseField="0" baseItem="1" numFmtId="3"/>
    <dataField name="Telling van Datum" fld="3" subtotal="count" baseField="0" baseItem="0"/>
    <dataField name="Unieke telling van Datum2" fld="4" subtotal="count" baseField="0" baseItem="1">
      <extLst>
        <ext xmlns:x15="http://schemas.microsoft.com/office/spreadsheetml/2010/11/main" uri="{FABC7310-3BB5-11E1-824E-6D434824019B}">
          <x15:dataField isCountDistinct="1"/>
        </ext>
      </extLst>
    </dataField>
  </dataFields>
  <pivotHierarchies count="4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 caption="Unieke telling van Datum2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Medium4" showRowHeaders="1" showColHeaders="1" showRowStripes="0" showColStripes="0" showLastColumn="1"/>
  <rowHierarchiesUsage count="2">
    <rowHierarchyUsage hierarchyUsage="18"/>
    <rowHierarchyUsage hierarchyUsage="25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blVerkoop]"/>
        <x15:activeTabTopLevelEntity name="[tblKlant]"/>
        <x15:activeTabTopLevelEntity name="[tblProd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CD82E0-CC62-4A51-ADA4-3FDC4B71593B}" name="Draaitabel1" cacheId="0" dataOnRows="1" applyNumberFormats="0" applyBorderFormats="0" applyFontFormats="0" applyPatternFormats="0" applyAlignmentFormats="0" applyWidthHeightFormats="1" dataCaption="Waarden" tag="0f179c13-3027-4850-940c-d6a3b67c96b8" updatedVersion="6" minRefreshableVersion="5" useAutoFormatting="1" rowGrandTotals="0" itemPrintTitles="1" createdVersion="6" indent="0" compact="0" compactData="0" multipleFieldFilters="0">
  <location ref="B5:O44" firstHeaderRow="1" firstDataRow="2" firstDataCol="3" rowPageCount="2" colPageCount="1"/>
  <pivotFields count="9">
    <pivotField axis="axisRow" compact="0" allDrilled="1" outline="0" subtotalTop="0" showAll="0" dataSourceSort="1" defaultAttributeDrillState="1">
      <items count="3">
        <item s="1" x="0"/>
        <item s="1" x="1"/>
        <item t="default"/>
      </items>
    </pivotField>
    <pivotField axis="axisRow" compact="0" allDrilled="1" outline="0" subtotalTop="0" showAll="0" insertBlankRow="1" dataSourceSort="1" defaultSubtotal="0" defaultAttributeDrillState="1">
      <items count="4">
        <item x="0"/>
        <item x="1"/>
        <item x="2"/>
        <item x="3"/>
      </items>
    </pivotField>
    <pivotField dataField="1" compact="0" outline="0" subtotalTop="0" showAll="0" defaultSubtotal="0"/>
    <pivotField axis="axisPage" compact="0" allDrilled="1" outline="0" subtotalTop="0" showAll="0" dataSourceSort="1" defaultSubtotal="0" defaultAttributeDrillState="1"/>
    <pivotField dataField="1" compact="0" outline="0" subtotalTop="0" showAll="0" defaultSubtotal="0"/>
    <pivotField dataField="1" compact="0" outline="0" subtotalTop="0" showAll="0" defaultSubtotal="0"/>
    <pivotField compact="0" allDrilled="1" outline="0" subtotalTop="0" showAll="0" dataSourceSort="1" defaultSubtotal="0" defaultAttributeDrillState="1"/>
    <pivotField axis="axisCol" compact="0" allDrilled="1" outline="0" subtotalTop="0" showAll="0" defaultSubtotal="0" defaultAttributeDrillState="1">
      <items count="10">
        <item x="0"/>
        <item x="2"/>
        <item x="3"/>
        <item x="4"/>
        <item x="5"/>
        <item x="6"/>
        <item x="7"/>
        <item x="8"/>
        <item x="9"/>
        <item x="1"/>
      </items>
    </pivotField>
    <pivotField axis="axisPage" compact="0" allDrilled="1" outline="0" subtotalTop="0" showAll="0" dataSourceSort="1" defaultSubtotal="0" defaultAttributeDrillState="1"/>
  </pivotFields>
  <rowFields count="3">
    <field x="0"/>
    <field x="1"/>
    <field x="-2"/>
  </rowFields>
  <rowItems count="38">
    <i>
      <x/>
      <x/>
      <x/>
    </i>
    <i r="2" i="1">
      <x v="1"/>
    </i>
    <i r="2" i="2">
      <x v="2"/>
    </i>
    <i t="blank" r="1">
      <x/>
    </i>
    <i r="1">
      <x v="1"/>
      <x/>
    </i>
    <i r="2" i="1">
      <x v="1"/>
    </i>
    <i r="2" i="2">
      <x v="2"/>
    </i>
    <i t="blank" r="1">
      <x v="1"/>
    </i>
    <i r="1">
      <x v="2"/>
      <x/>
    </i>
    <i r="2" i="1">
      <x v="1"/>
    </i>
    <i r="2" i="2">
      <x v="2"/>
    </i>
    <i t="blank" r="1">
      <x v="2"/>
    </i>
    <i r="1">
      <x v="3"/>
      <x/>
    </i>
    <i r="2" i="1">
      <x v="1"/>
    </i>
    <i r="2" i="2">
      <x v="2"/>
    </i>
    <i t="blank" r="1">
      <x v="3"/>
    </i>
    <i t="default">
      <x/>
    </i>
    <i t="default" i="1">
      <x/>
    </i>
    <i t="default" i="2">
      <x/>
    </i>
    <i>
      <x v="1"/>
      <x/>
      <x/>
    </i>
    <i r="2" i="1">
      <x v="1"/>
    </i>
    <i r="2" i="2">
      <x v="2"/>
    </i>
    <i t="blank" r="1">
      <x/>
    </i>
    <i r="1">
      <x v="1"/>
      <x/>
    </i>
    <i r="2" i="1">
      <x v="1"/>
    </i>
    <i r="2" i="2">
      <x v="2"/>
    </i>
    <i t="blank" r="1">
      <x v="1"/>
    </i>
    <i r="1">
      <x v="2"/>
      <x/>
    </i>
    <i r="2" i="1">
      <x v="1"/>
    </i>
    <i r="2" i="2">
      <x v="2"/>
    </i>
    <i t="blank" r="1">
      <x v="2"/>
    </i>
    <i r="1">
      <x v="3"/>
      <x/>
    </i>
    <i r="2" i="1">
      <x v="1"/>
    </i>
    <i r="2" i="2">
      <x v="2"/>
    </i>
    <i t="blank" r="1">
      <x v="3"/>
    </i>
    <i t="default">
      <x v="1"/>
    </i>
    <i t="default" i="1">
      <x v="1"/>
    </i>
    <i t="default" i="2">
      <x v="1"/>
    </i>
  </rowItems>
  <colFields count="1">
    <field x="7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pageFields count="2">
    <pageField fld="8" hier="4" name="[PQtblVerkoop].[Regio].[All]" cap="All"/>
    <pageField fld="3" hier="10" name="[PQtblVerkoop].[ProdNaam].[All]" cap="All"/>
  </pageFields>
  <dataFields count="3">
    <dataField name="Aantal" fld="2" baseField="0" baseItem="0" numFmtId="166"/>
    <dataField name="Brutowinst" fld="5" baseField="1" baseItem="2" numFmtId="3"/>
    <dataField name="NettoWinst" fld="4" baseField="1" baseItem="0" numFmtId="3"/>
  </dataFields>
  <formats count="7">
    <format dxfId="6">
      <pivotArea field="1" grandCol="1" outline="0" axis="axisRow" fieldPosition="1">
        <references count="3">
          <reference field="4294967294" count="2" selected="0">
            <x v="1"/>
            <x v="2"/>
          </reference>
          <reference field="0" count="1" selected="0">
            <x v="0"/>
          </reference>
          <reference field="1" count="1" selected="0">
            <x v="0"/>
          </reference>
        </references>
      </pivotArea>
    </format>
    <format dxfId="5">
      <pivotArea field="1" grandCol="1" outline="0" axis="axisRow" fieldPosition="1">
        <references count="3">
          <reference field="4294967294" count="2" selected="0">
            <x v="1"/>
            <x v="2"/>
          </reference>
          <reference field="0" count="1" selected="0">
            <x v="0"/>
          </reference>
          <reference field="1" count="1" selected="0">
            <x v="1"/>
          </reference>
        </references>
      </pivotArea>
    </format>
    <format dxfId="4">
      <pivotArea outline="0" fieldPosition="0">
        <references count="1">
          <reference field="4294967294" count="1">
            <x v="0"/>
          </reference>
        </references>
      </pivotArea>
    </format>
    <format dxfId="3">
      <pivotArea field="1" grandCol="1" outline="0" axis="axisRow" fieldPosition="1">
        <references count="3">
          <reference field="4294967294" count="2" selected="0">
            <x v="1"/>
            <x v="2"/>
          </reference>
          <reference field="0" count="1" selected="0">
            <x v="0"/>
          </reference>
          <reference field="1" count="1" selected="0">
            <x v="2"/>
          </reference>
        </references>
      </pivotArea>
    </format>
    <format dxfId="2">
      <pivotArea field="1" grandCol="1" outline="0" axis="axisRow" fieldPosition="1">
        <references count="3">
          <reference field="4294967294" count="2" selected="0">
            <x v="1"/>
            <x v="2"/>
          </reference>
          <reference field="0" count="1" selected="0">
            <x v="0"/>
          </reference>
          <reference field="1" count="1" selected="0">
            <x v="3"/>
          </reference>
        </references>
      </pivotArea>
    </format>
    <format dxfId="1">
      <pivotArea dataOnly="0" outline="0" fieldPosition="0">
        <references count="1">
          <reference field="4294967294" count="1">
            <x v="1"/>
          </reference>
        </references>
      </pivotArea>
    </format>
    <format dxfId="0">
      <pivotArea dataOnly="0" outline="0" fieldPosition="0">
        <references count="1">
          <reference field="4294967294" count="1">
            <x v="2"/>
          </reference>
        </references>
      </pivotArea>
    </format>
  </formats>
  <conditionalFormats count="2">
    <conditionalFormat scope="field" priority="2">
      <pivotAreas count="1">
        <pivotArea outline="0" collapsedLevelsAreSubtotals="1" fieldPosition="0">
          <references count="3">
            <reference field="4294967294" count="1" selected="0">
              <x v="1"/>
            </reference>
            <reference field="1" count="0" selected="0"/>
            <reference field="7" count="0" selected="0"/>
          </references>
        </pivotArea>
      </pivotAreas>
    </conditionalFormat>
    <conditionalFormat scope="field" priority="1">
      <pivotAreas count="1">
        <pivotArea outline="0" collapsedLevelsAreSubtotals="1" fieldPosition="0">
          <references count="3">
            <reference field="4294967294" count="1" selected="0">
              <x v="2"/>
            </reference>
            <reference field="1" count="0" selected="0"/>
            <reference field="7" count="0" selected="0"/>
          </references>
        </pivotArea>
      </pivotAreas>
    </conditionalFormat>
  </conditionalFormats>
  <pivotHierarchies count="4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NettoWinst"/>
    <pivotHierarchy dragToData="1" caption="Brutowinst"/>
  </pivotHierarchies>
  <pivotTableStyleInfo name="PivotStyleMedium4" showRowHeaders="1" showColHeaders="1" showRowStripes="0" showColStripes="0" showLastColumn="1"/>
  <filters count="1">
    <filter fld="6" type="dateBetween" evalOrder="-1" id="6" name="[PQtblVerkoop].[Datum]">
      <autoFilter ref="A1">
        <filterColumn colId="0">
          <customFilters and="1">
            <customFilter operator="greaterThanOrEqual" val="43497"/>
            <customFilter operator="lessThanOrEqual" val="43861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rowHierarchiesUsage count="3">
    <rowHierarchyUsage hierarchyUsage="6"/>
    <rowHierarchyUsage hierarchyUsage="9"/>
    <rowHierarchyUsage hierarchyUsage="-2"/>
  </rowHierarchiesUsage>
  <colHierarchiesUsage count="1">
    <colHierarchyUsage hierarchyUsage="1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PQtblVerkoop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blKlant" displayName="tblKlant" ref="B2:D12" totalsRowShown="0">
  <autoFilter ref="B2:D12" xr:uid="{00000000-0009-0000-0100-000002000000}"/>
  <tableColumns count="3">
    <tableColumn id="1" xr3:uid="{00000000-0010-0000-0000-000001000000}" name="Klant"/>
    <tableColumn id="2" xr3:uid="{00000000-0010-0000-0000-000002000000}" name="Regio"/>
    <tableColumn id="3" xr3:uid="{00000000-0010-0000-0000-000003000000}" name="Korting" dataDxfId="1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blProd" displayName="tblProd" ref="B2:E8" totalsRowShown="0">
  <autoFilter ref="B2:E8" xr:uid="{00000000-0009-0000-0100-000003000000}"/>
  <tableColumns count="4">
    <tableColumn id="1" xr3:uid="{00000000-0010-0000-0100-000001000000}" name="Product"/>
    <tableColumn id="4" xr3:uid="{F712B1F0-1B4E-40B7-BAAC-82341A5E1C24}" name="ProdNaam"/>
    <tableColumn id="2" xr3:uid="{00000000-0010-0000-0100-000002000000}" name="KostPrijs"/>
    <tableColumn id="3" xr3:uid="{00000000-0010-0000-0100-000003000000}" name="VerkPrijs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blVerkoop" displayName="tblVerkoop" ref="B2:E1002" totalsRowShown="0">
  <autoFilter ref="B2:E1002" xr:uid="{00000000-0009-0000-0100-000001000000}"/>
  <tableColumns count="4">
    <tableColumn id="1" xr3:uid="{00000000-0010-0000-0200-000001000000}" name="Datum" dataDxfId="12"/>
    <tableColumn id="2" xr3:uid="{00000000-0010-0000-0200-000002000000}" name="Klant"/>
    <tableColumn id="3" xr3:uid="{00000000-0010-0000-0200-000003000000}" name="Prod"/>
    <tableColumn id="4" xr3:uid="{00000000-0010-0000-0200-000004000000}" name="Aantal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74A2192-BAB3-46E4-B0BC-6AE28B5B23CF}" name="tblVerkBerek" displayName="tblVerkBerek" ref="B2:L1002" totalsRowShown="0">
  <autoFilter ref="B2:L1002" xr:uid="{00000000-0009-0000-0100-000001000000}"/>
  <tableColumns count="11">
    <tableColumn id="1" xr3:uid="{4E81179B-F5F6-49E9-BE52-DB33CD0EBB18}" name="Datum" dataDxfId="11"/>
    <tableColumn id="2" xr3:uid="{A91A5FDD-045E-4FDD-BC9C-26EA96B4E0E7}" name="Klant"/>
    <tableColumn id="3" xr3:uid="{F32D36E0-5BAE-46A2-BFA3-8D60081DF9DB}" name="Prod"/>
    <tableColumn id="4" xr3:uid="{700732DC-8903-453A-898F-1CB7F13FB517}" name="Aantal"/>
    <tableColumn id="5" xr3:uid="{C4A20C2E-CEA3-4614-B565-78EF07B854AC}" name="Regio" dataDxfId="10">
      <calculatedColumnFormula>INDEX(tblKlant[Regio],MATCH(tblVerkBerek[[#This Row],[Klant]],tblKlant[Klant],0))</calculatedColumnFormula>
    </tableColumn>
    <tableColumn id="6" xr3:uid="{F70712A7-636E-46F4-9BD0-078C212AE8D3}" name="ProdNaam" dataDxfId="9">
      <calculatedColumnFormula>INDEX(tblProd[ProdNaam],MATCH(tblVerkBerek[[#This Row],[Prod]],tblProd[Product],0))</calculatedColumnFormula>
    </tableColumn>
    <tableColumn id="11" xr3:uid="{C3974FAB-2B75-410D-B526-B1DC10EA188A}" name="Kosten" dataCellStyle="Komma">
      <calculatedColumnFormula>tblVerkBerek[[#This Row],[Aantal]]*INDEX(tblProd[KostPrijs],MATCH(tblVerkBerek[[#This Row],[Prod]],tblProd[Product],0))</calculatedColumnFormula>
    </tableColumn>
    <tableColumn id="9" xr3:uid="{4EC52E56-BF0C-4370-8526-C388730D7CC1}" name="Omzet" dataCellStyle="Komma">
      <calculatedColumnFormula>tblVerkBerek[[#This Row],[Aantal]]*INDEX(tblProd[VerkPrijs],MATCH(tblVerkBerek[[#This Row],[Prod]],tblProd[Product],0))</calculatedColumnFormula>
    </tableColumn>
    <tableColumn id="10" xr3:uid="{3122E8B9-86B4-429F-A535-41AAEFFB3261}" name="BrutoWinst" dataDxfId="8" dataCellStyle="Komma">
      <calculatedColumnFormula>tblVerkBerek[[#This Row],[Omzet]]-tblVerkBerek[[#This Row],[Kosten]]</calculatedColumnFormula>
    </tableColumn>
    <tableColumn id="7" xr3:uid="{9B3398C5-F1D8-4002-B5D1-531A7C177755}" name="Korting" dataCellStyle="Procent">
      <calculatedColumnFormula>INDEX(tblKlant[Korting],MATCH(tblVerkBerek[[#This Row],[Klant]],tblKlant[Klant],0))</calculatedColumnFormula>
    </tableColumn>
    <tableColumn id="8" xr3:uid="{A423DA00-2ECA-4B9B-96B0-FC404FB9C53F}" name="NettoWinst" dataDxfId="7" dataCellStyle="Komma">
      <calculatedColumnFormula>tblVerkBerek[[#This Row],[Omzet]]*(1-tblVerkBerek[[#This Row],[Korting]])-tblVerkBerek[[#This Row],[Kosten]]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ginfo.nl/?page_id=6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3EDF6-737D-47DC-BD3E-42C41C279E69}">
  <sheetPr>
    <tabColor indexed="30"/>
    <pageSetUpPr fitToPage="1"/>
  </sheetPr>
  <dimension ref="A1:AR82"/>
  <sheetViews>
    <sheetView showGridLines="0" showRowColHeaders="0" tabSelected="1" workbookViewId="0"/>
  </sheetViews>
  <sheetFormatPr defaultColWidth="0" defaultRowHeight="12.75" customHeight="1" zeroHeight="1" x14ac:dyDescent="0.25"/>
  <cols>
    <col min="1" max="1" width="1" style="21" customWidth="1"/>
    <col min="2" max="3" width="7.8984375" style="21" customWidth="1"/>
    <col min="4" max="4" width="2.3984375" style="21" customWidth="1"/>
    <col min="5" max="13" width="7.8984375" style="21" customWidth="1"/>
    <col min="14" max="14" width="5.19921875" style="21" customWidth="1"/>
    <col min="15" max="15" width="9.296875" style="21" customWidth="1"/>
    <col min="16" max="16" width="2.5" style="21" customWidth="1"/>
    <col min="17" max="26" width="8.19921875" style="21" customWidth="1"/>
    <col min="27" max="16384" width="8.19921875" style="21" hidden="1"/>
  </cols>
  <sheetData>
    <row r="1" spans="1:44" ht="7.05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</row>
    <row r="2" spans="1:44" ht="13.2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</row>
    <row r="3" spans="1:44" ht="13.2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</row>
    <row r="4" spans="1:44" ht="13.8" thickBot="1" x14ac:dyDescent="0.3">
      <c r="A4" s="20"/>
      <c r="B4" s="20"/>
      <c r="C4" s="20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</row>
    <row r="5" spans="1:44" ht="13.8" thickTop="1" x14ac:dyDescent="0.25">
      <c r="A5" s="20"/>
      <c r="B5" s="20"/>
      <c r="C5" s="20"/>
      <c r="D5" s="22"/>
      <c r="E5" s="23"/>
      <c r="F5" s="24"/>
      <c r="G5" s="24"/>
      <c r="H5" s="24"/>
      <c r="I5" s="24"/>
      <c r="J5" s="24"/>
      <c r="K5" s="24"/>
      <c r="L5" s="24"/>
      <c r="M5" s="24"/>
      <c r="N5" s="24"/>
      <c r="O5" s="25"/>
      <c r="P5" s="22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</row>
    <row r="6" spans="1:44" ht="21" x14ac:dyDescent="0.4">
      <c r="A6" s="20"/>
      <c r="B6" s="20"/>
      <c r="C6" s="20"/>
      <c r="D6" s="22"/>
      <c r="E6" s="26"/>
      <c r="F6" s="27"/>
      <c r="G6" s="22"/>
      <c r="H6" s="22"/>
      <c r="I6" s="22"/>
      <c r="J6" s="22"/>
      <c r="K6" s="22"/>
      <c r="L6" s="22"/>
      <c r="M6" s="22"/>
      <c r="N6" s="22"/>
      <c r="O6" s="28"/>
      <c r="P6" s="22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</row>
    <row r="7" spans="1:44" ht="13.2" x14ac:dyDescent="0.25">
      <c r="A7" s="20"/>
      <c r="B7" s="20"/>
      <c r="C7" s="20"/>
      <c r="D7" s="22"/>
      <c r="E7" s="26"/>
      <c r="F7" s="22"/>
      <c r="G7" s="22"/>
      <c r="H7" s="22"/>
      <c r="I7" s="22"/>
      <c r="J7" s="22"/>
      <c r="K7" s="22"/>
      <c r="L7" s="22"/>
      <c r="M7" s="22"/>
      <c r="N7" s="22"/>
      <c r="O7" s="28"/>
      <c r="P7" s="22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</row>
    <row r="8" spans="1:44" ht="13.2" x14ac:dyDescent="0.25">
      <c r="A8" s="20"/>
      <c r="B8" s="20"/>
      <c r="C8" s="20"/>
      <c r="D8" s="22"/>
      <c r="E8" s="26"/>
      <c r="F8" s="22"/>
      <c r="G8" s="22"/>
      <c r="H8" s="22"/>
      <c r="I8" s="22"/>
      <c r="J8" s="22"/>
      <c r="K8" s="22"/>
      <c r="L8" s="22"/>
      <c r="M8" s="22"/>
      <c r="N8" s="22"/>
      <c r="O8" s="28"/>
      <c r="P8" s="22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</row>
    <row r="9" spans="1:44" ht="13.2" x14ac:dyDescent="0.25">
      <c r="A9" s="20"/>
      <c r="B9" s="20"/>
      <c r="C9" s="20"/>
      <c r="D9" s="22"/>
      <c r="E9" s="26"/>
      <c r="F9" s="22"/>
      <c r="G9" s="22"/>
      <c r="H9" s="22"/>
      <c r="I9" s="22"/>
      <c r="J9" s="22"/>
      <c r="K9" s="22"/>
      <c r="L9" s="22"/>
      <c r="M9" s="22"/>
      <c r="N9" s="22"/>
      <c r="O9" s="28"/>
      <c r="P9" s="22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</row>
    <row r="10" spans="1:44" ht="13.2" x14ac:dyDescent="0.25">
      <c r="A10" s="20"/>
      <c r="B10" s="20"/>
      <c r="C10" s="20"/>
      <c r="D10" s="22"/>
      <c r="E10" s="26"/>
      <c r="F10" s="22"/>
      <c r="G10" s="22"/>
      <c r="H10" s="22"/>
      <c r="I10" s="22"/>
      <c r="J10" s="22"/>
      <c r="K10" s="22"/>
      <c r="L10" s="22"/>
      <c r="M10" s="22"/>
      <c r="N10" s="22"/>
      <c r="O10" s="28"/>
      <c r="P10" s="22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</row>
    <row r="11" spans="1:44" ht="13.2" x14ac:dyDescent="0.25">
      <c r="A11" s="20"/>
      <c r="B11" s="20"/>
      <c r="C11" s="20"/>
      <c r="D11" s="22"/>
      <c r="E11" s="26"/>
      <c r="F11" s="22"/>
      <c r="G11" s="22"/>
      <c r="H11" s="22"/>
      <c r="I11" s="22"/>
      <c r="J11" s="22"/>
      <c r="K11" s="22"/>
      <c r="L11" s="22"/>
      <c r="M11" s="22"/>
      <c r="N11" s="22"/>
      <c r="O11" s="28"/>
      <c r="P11" s="22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</row>
    <row r="12" spans="1:44" ht="13.2" x14ac:dyDescent="0.25">
      <c r="A12" s="20"/>
      <c r="B12" s="20"/>
      <c r="C12" s="20"/>
      <c r="D12" s="22"/>
      <c r="E12" s="26"/>
      <c r="F12" s="22"/>
      <c r="G12" s="22"/>
      <c r="H12" s="22"/>
      <c r="I12" s="22"/>
      <c r="J12" s="22"/>
      <c r="K12" s="22"/>
      <c r="L12" s="22"/>
      <c r="M12" s="22"/>
      <c r="N12" s="22"/>
      <c r="O12" s="28"/>
      <c r="P12" s="22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</row>
    <row r="13" spans="1:44" ht="13.2" x14ac:dyDescent="0.25">
      <c r="A13" s="20"/>
      <c r="B13" s="20"/>
      <c r="C13" s="20"/>
      <c r="D13" s="22"/>
      <c r="E13" s="26"/>
      <c r="F13" s="22"/>
      <c r="G13" s="22"/>
      <c r="H13" s="22"/>
      <c r="I13" s="22"/>
      <c r="J13" s="22"/>
      <c r="K13" s="22"/>
      <c r="L13" s="22"/>
      <c r="M13" s="22"/>
      <c r="N13" s="22"/>
      <c r="O13" s="28"/>
      <c r="P13" s="22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</row>
    <row r="14" spans="1:44" ht="13.2" x14ac:dyDescent="0.25">
      <c r="A14" s="20"/>
      <c r="B14" s="20"/>
      <c r="C14" s="20"/>
      <c r="D14" s="22"/>
      <c r="E14" s="26"/>
      <c r="F14" s="22"/>
      <c r="G14" s="22"/>
      <c r="H14" s="22"/>
      <c r="I14" s="22"/>
      <c r="J14" s="22"/>
      <c r="K14" s="22"/>
      <c r="L14" s="22"/>
      <c r="M14" s="22"/>
      <c r="N14" s="22"/>
      <c r="O14" s="28"/>
      <c r="P14" s="22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</row>
    <row r="15" spans="1:44" ht="13.2" x14ac:dyDescent="0.25">
      <c r="A15" s="20"/>
      <c r="B15" s="20"/>
      <c r="C15" s="20"/>
      <c r="D15" s="22"/>
      <c r="E15" s="26"/>
      <c r="F15" s="22"/>
      <c r="G15" s="22"/>
      <c r="H15" s="22"/>
      <c r="I15" s="22"/>
      <c r="J15" s="22"/>
      <c r="K15" s="22"/>
      <c r="L15" s="22"/>
      <c r="M15" s="22"/>
      <c r="N15" s="22"/>
      <c r="O15" s="28"/>
      <c r="P15" s="22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</row>
    <row r="16" spans="1:44" ht="13.2" x14ac:dyDescent="0.25">
      <c r="A16" s="20"/>
      <c r="B16" s="20"/>
      <c r="C16" s="20"/>
      <c r="D16" s="22"/>
      <c r="E16" s="26"/>
      <c r="F16" s="22"/>
      <c r="G16" s="22"/>
      <c r="H16" s="22"/>
      <c r="I16" s="22"/>
      <c r="J16" s="22"/>
      <c r="K16" s="22"/>
      <c r="L16" s="22"/>
      <c r="M16" s="22"/>
      <c r="N16" s="22"/>
      <c r="O16" s="28"/>
      <c r="P16" s="22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</row>
    <row r="17" spans="1:44" ht="13.2" x14ac:dyDescent="0.25">
      <c r="A17" s="20"/>
      <c r="B17" s="20"/>
      <c r="C17" s="20"/>
      <c r="D17" s="22"/>
      <c r="E17" s="26"/>
      <c r="F17" s="22"/>
      <c r="G17" s="22"/>
      <c r="H17" s="22"/>
      <c r="I17" s="22"/>
      <c r="J17" s="22"/>
      <c r="K17" s="22"/>
      <c r="L17" s="22"/>
      <c r="M17" s="22"/>
      <c r="N17" s="22"/>
      <c r="O17" s="28"/>
      <c r="P17" s="22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</row>
    <row r="18" spans="1:44" ht="37.799999999999997" x14ac:dyDescent="0.65">
      <c r="A18" s="20"/>
      <c r="B18" s="20"/>
      <c r="C18" s="20"/>
      <c r="D18" s="22"/>
      <c r="E18" s="26"/>
      <c r="F18" s="22"/>
      <c r="G18" s="22"/>
      <c r="H18" s="22"/>
      <c r="I18" s="22"/>
      <c r="J18" s="22"/>
      <c r="K18" s="22"/>
      <c r="L18" s="22"/>
      <c r="M18" s="22"/>
      <c r="N18" s="29"/>
      <c r="O18" s="28"/>
      <c r="P18" s="22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</row>
    <row r="19" spans="1:44" ht="13.2" x14ac:dyDescent="0.25">
      <c r="A19" s="20"/>
      <c r="B19" s="20"/>
      <c r="C19" s="20"/>
      <c r="D19" s="22"/>
      <c r="E19" s="26"/>
      <c r="F19" s="22"/>
      <c r="G19" s="22"/>
      <c r="H19" s="22"/>
      <c r="I19" s="22"/>
      <c r="J19" s="22"/>
      <c r="K19" s="22"/>
      <c r="L19" s="22"/>
      <c r="M19" s="22"/>
      <c r="N19" s="22"/>
      <c r="O19" s="28"/>
      <c r="P19" s="22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</row>
    <row r="20" spans="1:44" ht="13.2" x14ac:dyDescent="0.25">
      <c r="A20" s="20"/>
      <c r="B20" s="20"/>
      <c r="C20" s="20"/>
      <c r="D20" s="22"/>
      <c r="E20" s="26"/>
      <c r="F20" s="22"/>
      <c r="G20" s="22"/>
      <c r="H20" s="22"/>
      <c r="I20" s="22"/>
      <c r="J20" s="22"/>
      <c r="K20" s="22"/>
      <c r="L20" s="22"/>
      <c r="M20" s="22"/>
      <c r="N20" s="22"/>
      <c r="O20" s="28"/>
      <c r="P20" s="22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</row>
    <row r="21" spans="1:44" ht="13.2" x14ac:dyDescent="0.25">
      <c r="A21" s="20"/>
      <c r="B21" s="20"/>
      <c r="C21" s="20"/>
      <c r="D21" s="22"/>
      <c r="E21" s="26"/>
      <c r="F21" s="22"/>
      <c r="G21" s="22"/>
      <c r="H21" s="22"/>
      <c r="I21" s="22"/>
      <c r="J21" s="22"/>
      <c r="K21" s="22"/>
      <c r="L21" s="22"/>
      <c r="M21" s="22"/>
      <c r="N21" s="22"/>
      <c r="O21" s="28"/>
      <c r="P21" s="22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</row>
    <row r="22" spans="1:44" ht="13.2" x14ac:dyDescent="0.25">
      <c r="A22" s="20"/>
      <c r="B22" s="20"/>
      <c r="C22" s="20"/>
      <c r="D22" s="22"/>
      <c r="E22" s="26"/>
      <c r="F22" s="22"/>
      <c r="G22" s="22"/>
      <c r="H22" s="22"/>
      <c r="I22" s="22"/>
      <c r="J22" s="22"/>
      <c r="K22" s="22"/>
      <c r="L22" s="22"/>
      <c r="M22" s="22"/>
      <c r="N22" s="22"/>
      <c r="O22" s="28"/>
      <c r="P22" s="22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</row>
    <row r="23" spans="1:44" ht="13.2" x14ac:dyDescent="0.25">
      <c r="A23" s="20"/>
      <c r="B23" s="20"/>
      <c r="C23" s="20"/>
      <c r="D23" s="22"/>
      <c r="E23" s="26"/>
      <c r="F23" s="22"/>
      <c r="G23" s="22"/>
      <c r="H23" s="22"/>
      <c r="I23" s="22"/>
      <c r="J23" s="22"/>
      <c r="K23" s="22"/>
      <c r="L23" s="22"/>
      <c r="M23" s="22"/>
      <c r="N23" s="22"/>
      <c r="O23" s="28"/>
      <c r="P23" s="22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</row>
    <row r="24" spans="1:44" ht="22.8" x14ac:dyDescent="0.4">
      <c r="A24" s="20"/>
      <c r="B24" s="20"/>
      <c r="C24" s="20"/>
      <c r="D24" s="22"/>
      <c r="E24" s="26"/>
      <c r="F24" s="22"/>
      <c r="G24" s="22"/>
      <c r="H24" s="22"/>
      <c r="I24" s="22"/>
      <c r="J24" s="22"/>
      <c r="K24" s="22"/>
      <c r="L24" s="22"/>
      <c r="M24" s="22"/>
      <c r="N24" s="30" t="s">
        <v>91</v>
      </c>
      <c r="O24" s="28"/>
      <c r="P24" s="22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</row>
    <row r="25" spans="1:44" ht="13.2" x14ac:dyDescent="0.25">
      <c r="A25" s="20"/>
      <c r="B25" s="20"/>
      <c r="C25" s="20"/>
      <c r="D25" s="22"/>
      <c r="E25" s="26"/>
      <c r="F25" s="22"/>
      <c r="G25" s="22"/>
      <c r="H25" s="22"/>
      <c r="I25" s="22"/>
      <c r="J25" s="22"/>
      <c r="K25" s="22"/>
      <c r="L25" s="22"/>
      <c r="M25" s="22"/>
      <c r="N25" s="22"/>
      <c r="O25" s="28"/>
      <c r="P25" s="22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</row>
    <row r="26" spans="1:44" ht="13.2" x14ac:dyDescent="0.25">
      <c r="A26" s="20"/>
      <c r="B26" s="20"/>
      <c r="C26" s="20"/>
      <c r="D26" s="22"/>
      <c r="E26" s="26"/>
      <c r="F26" s="22"/>
      <c r="G26" s="22"/>
      <c r="H26" s="22"/>
      <c r="I26" s="22"/>
      <c r="J26" s="22"/>
      <c r="K26" s="22"/>
      <c r="L26" s="22"/>
      <c r="M26" s="22"/>
      <c r="N26" s="22"/>
      <c r="O26" s="28"/>
      <c r="P26" s="22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</row>
    <row r="27" spans="1:44" ht="13.2" x14ac:dyDescent="0.25">
      <c r="A27" s="20"/>
      <c r="B27" s="20"/>
      <c r="C27" s="20"/>
      <c r="D27" s="22"/>
      <c r="E27" s="26"/>
      <c r="F27" s="22"/>
      <c r="G27" s="22"/>
      <c r="H27" s="22"/>
      <c r="I27" s="22"/>
      <c r="J27" s="22"/>
      <c r="K27" s="22"/>
      <c r="L27" s="22"/>
      <c r="M27" s="22"/>
      <c r="N27" s="22"/>
      <c r="O27" s="28"/>
      <c r="P27" s="22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</row>
    <row r="28" spans="1:44" ht="13.2" x14ac:dyDescent="0.25">
      <c r="A28" s="20"/>
      <c r="B28" s="20"/>
      <c r="C28" s="20"/>
      <c r="D28" s="22"/>
      <c r="E28" s="26"/>
      <c r="F28" s="22"/>
      <c r="G28" s="22"/>
      <c r="H28" s="22"/>
      <c r="I28" s="22"/>
      <c r="J28" s="22"/>
      <c r="K28" s="22"/>
      <c r="L28" s="22"/>
      <c r="M28" s="22"/>
      <c r="N28" s="22"/>
      <c r="O28" s="28"/>
      <c r="P28" s="22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</row>
    <row r="29" spans="1:44" ht="13.2" x14ac:dyDescent="0.25">
      <c r="A29" s="20"/>
      <c r="B29" s="20"/>
      <c r="C29" s="20"/>
      <c r="D29" s="22"/>
      <c r="E29" s="26"/>
      <c r="F29" s="22"/>
      <c r="G29" s="22"/>
      <c r="H29" s="22"/>
      <c r="I29" s="22"/>
      <c r="J29" s="22"/>
      <c r="K29" s="22"/>
      <c r="L29" s="22"/>
      <c r="M29" s="22"/>
      <c r="N29" s="22"/>
      <c r="O29" s="28"/>
      <c r="P29" s="22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</row>
    <row r="30" spans="1:44" ht="13.2" x14ac:dyDescent="0.25">
      <c r="A30" s="20"/>
      <c r="B30" s="20"/>
      <c r="C30" s="20"/>
      <c r="D30" s="22"/>
      <c r="E30" s="26"/>
      <c r="F30" s="22"/>
      <c r="G30" s="22"/>
      <c r="H30" s="22"/>
      <c r="I30" s="22"/>
      <c r="J30" s="22"/>
      <c r="K30" s="22"/>
      <c r="L30" s="22"/>
      <c r="M30" s="22"/>
      <c r="N30" s="22"/>
      <c r="O30" s="28"/>
      <c r="P30" s="22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</row>
    <row r="31" spans="1:44" ht="13.2" x14ac:dyDescent="0.25">
      <c r="A31" s="20"/>
      <c r="B31" s="20"/>
      <c r="C31" s="20"/>
      <c r="D31" s="22"/>
      <c r="E31" s="26"/>
      <c r="F31" s="22"/>
      <c r="G31" s="22"/>
      <c r="H31" s="22"/>
      <c r="I31" s="22"/>
      <c r="J31" s="22"/>
      <c r="K31" s="22"/>
      <c r="L31" s="22"/>
      <c r="M31" s="22"/>
      <c r="N31" s="22"/>
      <c r="O31" s="28"/>
      <c r="P31" s="22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</row>
    <row r="32" spans="1:44" ht="13.2" x14ac:dyDescent="0.25">
      <c r="A32" s="20"/>
      <c r="B32" s="20"/>
      <c r="C32" s="20"/>
      <c r="D32" s="22"/>
      <c r="E32" s="26"/>
      <c r="F32" s="22"/>
      <c r="G32" s="22"/>
      <c r="H32" s="22"/>
      <c r="I32" s="22"/>
      <c r="J32" s="22"/>
      <c r="K32" s="22"/>
      <c r="L32" s="22"/>
      <c r="M32" s="22"/>
      <c r="N32" s="22"/>
      <c r="O32" s="28"/>
      <c r="P32" s="22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</row>
    <row r="33" spans="1:44" ht="13.2" x14ac:dyDescent="0.25">
      <c r="A33" s="20"/>
      <c r="B33" s="20"/>
      <c r="C33" s="20"/>
      <c r="D33" s="22"/>
      <c r="E33" s="26"/>
      <c r="F33" s="22"/>
      <c r="G33" s="22"/>
      <c r="H33" s="22"/>
      <c r="I33" s="22"/>
      <c r="J33" s="22"/>
      <c r="K33" s="22"/>
      <c r="L33" s="22"/>
      <c r="M33" s="22"/>
      <c r="N33" s="31" t="s">
        <v>89</v>
      </c>
      <c r="O33" s="28"/>
      <c r="P33" s="22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</row>
    <row r="34" spans="1:44" ht="13.2" x14ac:dyDescent="0.25">
      <c r="A34" s="20"/>
      <c r="B34" s="20"/>
      <c r="C34" s="20"/>
      <c r="D34" s="22"/>
      <c r="E34" s="26"/>
      <c r="F34" s="22"/>
      <c r="G34" s="22"/>
      <c r="H34" s="22"/>
      <c r="I34" s="22"/>
      <c r="J34" s="22"/>
      <c r="K34" s="22"/>
      <c r="L34" s="22"/>
      <c r="M34" s="22"/>
      <c r="N34" s="32" t="s">
        <v>90</v>
      </c>
      <c r="O34" s="28"/>
      <c r="P34" s="22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</row>
    <row r="35" spans="1:44" ht="13.2" x14ac:dyDescent="0.25">
      <c r="A35" s="20"/>
      <c r="B35" s="20"/>
      <c r="C35" s="20"/>
      <c r="D35" s="22"/>
      <c r="E35" s="26"/>
      <c r="F35" s="22"/>
      <c r="G35" s="22"/>
      <c r="H35" s="22"/>
      <c r="I35" s="22"/>
      <c r="J35" s="22"/>
      <c r="K35" s="22"/>
      <c r="L35" s="22"/>
      <c r="M35" s="22"/>
      <c r="N35" s="33"/>
      <c r="O35" s="28"/>
      <c r="P35" s="22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</row>
    <row r="36" spans="1:44" ht="13.2" x14ac:dyDescent="0.25">
      <c r="A36" s="20"/>
      <c r="B36" s="20"/>
      <c r="C36" s="20"/>
      <c r="D36" s="22"/>
      <c r="E36" s="26"/>
      <c r="F36" s="22"/>
      <c r="G36" s="22"/>
      <c r="H36" s="22"/>
      <c r="I36" s="22"/>
      <c r="J36" s="22"/>
      <c r="K36" s="22"/>
      <c r="L36" s="22"/>
      <c r="M36" s="22"/>
      <c r="N36" s="22"/>
      <c r="O36" s="28"/>
      <c r="P36" s="22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</row>
    <row r="37" spans="1:44" ht="13.8" thickBot="1" x14ac:dyDescent="0.3">
      <c r="A37" s="20"/>
      <c r="B37" s="20"/>
      <c r="C37" s="20"/>
      <c r="D37" s="22"/>
      <c r="E37" s="34"/>
      <c r="F37" s="35"/>
      <c r="G37" s="35"/>
      <c r="H37" s="35"/>
      <c r="I37" s="35"/>
      <c r="J37" s="35"/>
      <c r="K37" s="35"/>
      <c r="L37" s="35"/>
      <c r="M37" s="35"/>
      <c r="N37" s="35"/>
      <c r="O37" s="36"/>
      <c r="P37" s="22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</row>
    <row r="38" spans="1:44" ht="13.8" thickTop="1" x14ac:dyDescent="0.25">
      <c r="A38" s="20"/>
      <c r="B38" s="20"/>
      <c r="C38" s="20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</row>
    <row r="39" spans="1:44" ht="13.2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</row>
    <row r="40" spans="1:44" ht="13.2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</row>
    <row r="41" spans="1:44" ht="13.2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</row>
    <row r="42" spans="1:44" ht="13.2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</row>
    <row r="43" spans="1:44" ht="13.2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</row>
    <row r="44" spans="1:44" ht="13.2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</row>
    <row r="45" spans="1:44" ht="13.2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</row>
    <row r="46" spans="1:44" ht="13.2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</row>
    <row r="47" spans="1:44" ht="13.2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</row>
    <row r="48" spans="1:44" ht="13.2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</row>
    <row r="49" spans="1:44" ht="13.2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</row>
    <row r="50" spans="1:44" ht="13.2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</row>
    <row r="51" spans="1:44" ht="13.2" hidden="1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</row>
    <row r="52" spans="1:44" ht="13.2" hidden="1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</row>
    <row r="53" spans="1:44" ht="13.2" hidden="1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</row>
    <row r="54" spans="1:44" ht="13.2" hidden="1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</row>
    <row r="55" spans="1:44" ht="13.2" hidden="1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</row>
    <row r="56" spans="1:44" ht="13.2" hidden="1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</row>
    <row r="57" spans="1:44" ht="13.2" hidden="1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</row>
    <row r="58" spans="1:44" ht="13.2" hidden="1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</row>
    <row r="59" spans="1:44" ht="13.2" hidden="1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</row>
    <row r="60" spans="1:44" ht="13.2" hidden="1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</row>
    <row r="61" spans="1:44" ht="13.2" hidden="1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</row>
    <row r="62" spans="1:44" ht="13.2" hidden="1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</row>
    <row r="63" spans="1:44" ht="13.2" hidden="1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</row>
    <row r="64" spans="1:44" ht="13.2" hidden="1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</row>
    <row r="65" spans="1:44" ht="13.2" hidden="1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</row>
    <row r="66" spans="1:44" ht="13.2" hidden="1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</row>
    <row r="67" spans="1:44" ht="13.2" hidden="1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</row>
    <row r="68" spans="1:44" ht="13.2" hidden="1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</row>
    <row r="69" spans="1:44" ht="13.2" hidden="1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</row>
    <row r="70" spans="1:44" ht="13.2" hidden="1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</row>
    <row r="71" spans="1:44" ht="13.2" hidden="1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</row>
    <row r="72" spans="1:44" ht="13.2" hidden="1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</row>
    <row r="73" spans="1:44" ht="13.2" hidden="1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</row>
    <row r="74" spans="1:44" ht="13.2" hidden="1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</row>
    <row r="75" spans="1:44" ht="13.2" hidden="1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</row>
    <row r="76" spans="1:44" ht="13.2" hidden="1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</row>
    <row r="77" spans="1:44" ht="13.2" hidden="1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</row>
    <row r="78" spans="1:44" ht="13.2" hidden="1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</row>
    <row r="79" spans="1:44" ht="13.2" hidden="1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</row>
    <row r="80" spans="1:44" ht="13.2" hidden="1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</row>
    <row r="81" spans="1:44" ht="13.2" hidden="1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</row>
    <row r="82" spans="1:44" ht="13.2" hidden="1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</row>
  </sheetData>
  <sheetProtection selectLockedCells="1" selectUnlockedCells="1"/>
  <hyperlinks>
    <hyperlink ref="N34" r:id="rId1" tooltip="Klik hier voor meer tips." xr:uid="{592B76C9-01E8-4EC6-AD9E-99A4513E1369}"/>
  </hyperlinks>
  <pageMargins left="0.24000000000000002" right="0.24000000000000002" top="0.43000000000000005" bottom="0.49" header="0.17000000000000004" footer="0.24000000000000002"/>
  <pageSetup paperSize="9" scale="43" orientation="portrait"/>
  <headerFooter>
    <oddHeader>&amp;R&amp;8&amp;U&amp;K000000G-Info</oddHeader>
    <oddFooter>&amp;L&amp;8&amp;D, &amp;T&amp;C&amp;8&amp;F/&amp;A&amp;R&amp;8Pag. &amp;P van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12"/>
  <sheetViews>
    <sheetView workbookViewId="0"/>
  </sheetViews>
  <sheetFormatPr defaultColWidth="11.19921875" defaultRowHeight="15.6" x14ac:dyDescent="0.3"/>
  <cols>
    <col min="1" max="1" width="2.5" customWidth="1"/>
  </cols>
  <sheetData>
    <row r="2" spans="2:4" x14ac:dyDescent="0.3">
      <c r="B2" t="s">
        <v>1</v>
      </c>
      <c r="C2" t="s">
        <v>20</v>
      </c>
      <c r="D2" t="s">
        <v>21</v>
      </c>
    </row>
    <row r="3" spans="2:4" x14ac:dyDescent="0.3">
      <c r="B3" t="s">
        <v>15</v>
      </c>
      <c r="C3" t="s">
        <v>22</v>
      </c>
      <c r="D3" s="2">
        <v>0.01</v>
      </c>
    </row>
    <row r="4" spans="2:4" x14ac:dyDescent="0.3">
      <c r="B4" t="s">
        <v>13</v>
      </c>
      <c r="C4" t="s">
        <v>23</v>
      </c>
      <c r="D4" s="2">
        <v>0.05</v>
      </c>
    </row>
    <row r="5" spans="2:4" x14ac:dyDescent="0.3">
      <c r="B5" t="s">
        <v>18</v>
      </c>
      <c r="C5" t="s">
        <v>22</v>
      </c>
      <c r="D5" s="2">
        <v>0</v>
      </c>
    </row>
    <row r="6" spans="2:4" x14ac:dyDescent="0.3">
      <c r="B6" t="s">
        <v>12</v>
      </c>
      <c r="C6" t="s">
        <v>22</v>
      </c>
      <c r="D6" s="2">
        <v>0.01</v>
      </c>
    </row>
    <row r="7" spans="2:4" x14ac:dyDescent="0.3">
      <c r="B7" t="s">
        <v>17</v>
      </c>
      <c r="C7" t="s">
        <v>23</v>
      </c>
      <c r="D7" s="2">
        <v>0.05</v>
      </c>
    </row>
    <row r="8" spans="2:4" x14ac:dyDescent="0.3">
      <c r="B8" t="s">
        <v>6</v>
      </c>
      <c r="C8" t="s">
        <v>22</v>
      </c>
      <c r="D8" s="2">
        <v>0</v>
      </c>
    </row>
    <row r="9" spans="2:4" x14ac:dyDescent="0.3">
      <c r="B9" t="s">
        <v>8</v>
      </c>
      <c r="C9" t="s">
        <v>23</v>
      </c>
      <c r="D9" s="2">
        <v>0.01</v>
      </c>
    </row>
    <row r="10" spans="2:4" x14ac:dyDescent="0.3">
      <c r="B10" t="s">
        <v>4</v>
      </c>
      <c r="C10" t="s">
        <v>23</v>
      </c>
      <c r="D10" s="2">
        <v>0.05</v>
      </c>
    </row>
    <row r="11" spans="2:4" x14ac:dyDescent="0.3">
      <c r="B11" t="s">
        <v>11</v>
      </c>
      <c r="C11" t="s">
        <v>22</v>
      </c>
      <c r="D11" s="2">
        <v>0</v>
      </c>
    </row>
    <row r="12" spans="2:4" x14ac:dyDescent="0.3">
      <c r="B12" t="s">
        <v>9</v>
      </c>
      <c r="C12" t="s">
        <v>22</v>
      </c>
      <c r="D12" s="2">
        <v>0.1</v>
      </c>
    </row>
  </sheetData>
  <pageMargins left="0.75" right="0.75" top="1" bottom="1" header="0.5" footer="0.5"/>
  <pageSetup paperSize="9"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E8"/>
  <sheetViews>
    <sheetView workbookViewId="0"/>
  </sheetViews>
  <sheetFormatPr defaultColWidth="11.19921875" defaultRowHeight="15.6" x14ac:dyDescent="0.3"/>
  <cols>
    <col min="1" max="1" width="2.5" customWidth="1"/>
    <col min="5" max="5" width="11" customWidth="1"/>
  </cols>
  <sheetData>
    <row r="2" spans="2:5" x14ac:dyDescent="0.3">
      <c r="B2" t="s">
        <v>24</v>
      </c>
      <c r="C2" t="s">
        <v>57</v>
      </c>
      <c r="D2" t="s">
        <v>25</v>
      </c>
      <c r="E2" t="s">
        <v>26</v>
      </c>
    </row>
    <row r="3" spans="2:5" x14ac:dyDescent="0.3">
      <c r="B3" t="s">
        <v>14</v>
      </c>
      <c r="C3" t="s">
        <v>58</v>
      </c>
      <c r="D3">
        <v>100</v>
      </c>
      <c r="E3">
        <v>125</v>
      </c>
    </row>
    <row r="4" spans="2:5" x14ac:dyDescent="0.3">
      <c r="B4" t="s">
        <v>19</v>
      </c>
      <c r="C4" t="s">
        <v>59</v>
      </c>
      <c r="D4">
        <v>110</v>
      </c>
      <c r="E4">
        <v>135</v>
      </c>
    </row>
    <row r="5" spans="2:5" x14ac:dyDescent="0.3">
      <c r="B5" t="s">
        <v>5</v>
      </c>
      <c r="C5" t="s">
        <v>62</v>
      </c>
      <c r="D5">
        <v>120</v>
      </c>
      <c r="E5">
        <v>145</v>
      </c>
    </row>
    <row r="6" spans="2:5" x14ac:dyDescent="0.3">
      <c r="B6" t="s">
        <v>10</v>
      </c>
      <c r="C6" t="s">
        <v>63</v>
      </c>
      <c r="D6">
        <v>130</v>
      </c>
      <c r="E6">
        <v>160</v>
      </c>
    </row>
    <row r="7" spans="2:5" x14ac:dyDescent="0.3">
      <c r="B7" t="s">
        <v>16</v>
      </c>
      <c r="C7" t="s">
        <v>60</v>
      </c>
      <c r="D7">
        <v>140</v>
      </c>
      <c r="E7">
        <v>180</v>
      </c>
    </row>
    <row r="8" spans="2:5" x14ac:dyDescent="0.3">
      <c r="B8" t="s">
        <v>7</v>
      </c>
      <c r="C8" t="s">
        <v>61</v>
      </c>
      <c r="D8">
        <v>150</v>
      </c>
      <c r="E8">
        <v>200</v>
      </c>
    </row>
  </sheetData>
  <phoneticPr fontId="4" type="noConversion"/>
  <pageMargins left="0.75" right="0.75" top="1" bottom="1" header="0.5" footer="0.5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E1002"/>
  <sheetViews>
    <sheetView workbookViewId="0"/>
  </sheetViews>
  <sheetFormatPr defaultColWidth="11.19921875" defaultRowHeight="15.6" x14ac:dyDescent="0.3"/>
  <cols>
    <col min="1" max="1" width="2.5" customWidth="1"/>
  </cols>
  <sheetData>
    <row r="2" spans="1:5" x14ac:dyDescent="0.3">
      <c r="B2" t="s">
        <v>0</v>
      </c>
      <c r="C2" t="s">
        <v>1</v>
      </c>
      <c r="D2" t="s">
        <v>2</v>
      </c>
      <c r="E2" t="s">
        <v>3</v>
      </c>
    </row>
    <row r="3" spans="1:5" x14ac:dyDescent="0.3">
      <c r="A3" s="1"/>
      <c r="B3" s="1">
        <v>43344</v>
      </c>
      <c r="C3" t="s">
        <v>4</v>
      </c>
      <c r="D3" t="s">
        <v>5</v>
      </c>
      <c r="E3">
        <v>8</v>
      </c>
    </row>
    <row r="4" spans="1:5" x14ac:dyDescent="0.3">
      <c r="A4" s="1"/>
      <c r="B4" s="1">
        <v>43460</v>
      </c>
      <c r="C4" t="s">
        <v>6</v>
      </c>
      <c r="D4" t="s">
        <v>7</v>
      </c>
      <c r="E4">
        <v>6</v>
      </c>
    </row>
    <row r="5" spans="1:5" x14ac:dyDescent="0.3">
      <c r="B5" s="1">
        <v>43641</v>
      </c>
      <c r="C5" t="s">
        <v>8</v>
      </c>
      <c r="D5" t="s">
        <v>5</v>
      </c>
      <c r="E5">
        <v>5</v>
      </c>
    </row>
    <row r="6" spans="1:5" x14ac:dyDescent="0.3">
      <c r="B6" s="1">
        <v>43916</v>
      </c>
      <c r="C6" t="s">
        <v>9</v>
      </c>
      <c r="D6" t="s">
        <v>10</v>
      </c>
      <c r="E6">
        <v>17</v>
      </c>
    </row>
    <row r="7" spans="1:5" x14ac:dyDescent="0.3">
      <c r="B7" s="1">
        <v>43705</v>
      </c>
      <c r="C7" t="s">
        <v>11</v>
      </c>
      <c r="D7" t="s">
        <v>5</v>
      </c>
      <c r="E7">
        <v>20</v>
      </c>
    </row>
    <row r="8" spans="1:5" x14ac:dyDescent="0.3">
      <c r="B8" s="1">
        <v>43558</v>
      </c>
      <c r="C8" t="s">
        <v>12</v>
      </c>
      <c r="D8" t="s">
        <v>5</v>
      </c>
      <c r="E8">
        <v>7</v>
      </c>
    </row>
    <row r="9" spans="1:5" x14ac:dyDescent="0.3">
      <c r="B9" s="1">
        <v>43490</v>
      </c>
      <c r="C9" t="s">
        <v>13</v>
      </c>
      <c r="D9" t="s">
        <v>14</v>
      </c>
      <c r="E9">
        <v>19</v>
      </c>
    </row>
    <row r="10" spans="1:5" x14ac:dyDescent="0.3">
      <c r="B10" s="1">
        <v>43236</v>
      </c>
      <c r="C10" t="s">
        <v>15</v>
      </c>
      <c r="D10" t="s">
        <v>16</v>
      </c>
      <c r="E10">
        <v>19</v>
      </c>
    </row>
    <row r="11" spans="1:5" x14ac:dyDescent="0.3">
      <c r="B11" s="1">
        <v>43375</v>
      </c>
      <c r="C11" t="s">
        <v>13</v>
      </c>
      <c r="D11" t="s">
        <v>14</v>
      </c>
      <c r="E11">
        <v>13</v>
      </c>
    </row>
    <row r="12" spans="1:5" x14ac:dyDescent="0.3">
      <c r="B12" s="1">
        <v>43716</v>
      </c>
      <c r="C12" t="s">
        <v>15</v>
      </c>
      <c r="D12" t="s">
        <v>14</v>
      </c>
      <c r="E12">
        <v>20</v>
      </c>
    </row>
    <row r="13" spans="1:5" x14ac:dyDescent="0.3">
      <c r="B13" s="1">
        <v>43174</v>
      </c>
      <c r="C13" t="s">
        <v>4</v>
      </c>
      <c r="D13" t="s">
        <v>10</v>
      </c>
      <c r="E13">
        <v>19</v>
      </c>
    </row>
    <row r="14" spans="1:5" x14ac:dyDescent="0.3">
      <c r="B14" s="1">
        <v>43264</v>
      </c>
      <c r="C14" t="s">
        <v>8</v>
      </c>
      <c r="D14" t="s">
        <v>7</v>
      </c>
      <c r="E14">
        <v>13</v>
      </c>
    </row>
    <row r="15" spans="1:5" x14ac:dyDescent="0.3">
      <c r="B15" s="1">
        <v>43376</v>
      </c>
      <c r="C15" t="s">
        <v>17</v>
      </c>
      <c r="D15" t="s">
        <v>7</v>
      </c>
      <c r="E15">
        <v>18</v>
      </c>
    </row>
    <row r="16" spans="1:5" x14ac:dyDescent="0.3">
      <c r="B16" s="1">
        <v>43264</v>
      </c>
      <c r="C16" t="s">
        <v>15</v>
      </c>
      <c r="D16" t="s">
        <v>16</v>
      </c>
      <c r="E16">
        <v>12</v>
      </c>
    </row>
    <row r="17" spans="2:5" x14ac:dyDescent="0.3">
      <c r="B17" s="1">
        <v>43416</v>
      </c>
      <c r="C17" t="s">
        <v>4</v>
      </c>
      <c r="D17" t="s">
        <v>10</v>
      </c>
      <c r="E17">
        <v>18</v>
      </c>
    </row>
    <row r="18" spans="2:5" x14ac:dyDescent="0.3">
      <c r="B18" s="1">
        <v>43338</v>
      </c>
      <c r="C18" t="s">
        <v>6</v>
      </c>
      <c r="D18" t="s">
        <v>5</v>
      </c>
      <c r="E18">
        <v>16</v>
      </c>
    </row>
    <row r="19" spans="2:5" x14ac:dyDescent="0.3">
      <c r="B19" s="1">
        <v>43581</v>
      </c>
      <c r="C19" t="s">
        <v>13</v>
      </c>
      <c r="D19" t="s">
        <v>16</v>
      </c>
      <c r="E19">
        <v>6</v>
      </c>
    </row>
    <row r="20" spans="2:5" x14ac:dyDescent="0.3">
      <c r="B20" s="1">
        <v>43107</v>
      </c>
      <c r="C20" t="s">
        <v>18</v>
      </c>
      <c r="D20" t="s">
        <v>19</v>
      </c>
      <c r="E20">
        <v>12</v>
      </c>
    </row>
    <row r="21" spans="2:5" x14ac:dyDescent="0.3">
      <c r="B21" s="1">
        <v>43818</v>
      </c>
      <c r="C21" t="s">
        <v>9</v>
      </c>
      <c r="D21" t="s">
        <v>10</v>
      </c>
      <c r="E21">
        <v>14</v>
      </c>
    </row>
    <row r="22" spans="2:5" x14ac:dyDescent="0.3">
      <c r="B22" s="1">
        <v>43148</v>
      </c>
      <c r="C22" t="s">
        <v>12</v>
      </c>
      <c r="D22" t="s">
        <v>16</v>
      </c>
      <c r="E22">
        <v>11</v>
      </c>
    </row>
    <row r="23" spans="2:5" x14ac:dyDescent="0.3">
      <c r="B23" s="1">
        <v>43867</v>
      </c>
      <c r="C23" t="s">
        <v>6</v>
      </c>
      <c r="D23" t="s">
        <v>19</v>
      </c>
      <c r="E23">
        <v>5</v>
      </c>
    </row>
    <row r="24" spans="2:5" x14ac:dyDescent="0.3">
      <c r="B24" s="1">
        <v>43537</v>
      </c>
      <c r="C24" t="s">
        <v>15</v>
      </c>
      <c r="D24" t="s">
        <v>10</v>
      </c>
      <c r="E24">
        <v>14</v>
      </c>
    </row>
    <row r="25" spans="2:5" x14ac:dyDescent="0.3">
      <c r="B25" s="1">
        <v>43386</v>
      </c>
      <c r="C25" t="s">
        <v>8</v>
      </c>
      <c r="D25" t="s">
        <v>19</v>
      </c>
      <c r="E25">
        <v>13</v>
      </c>
    </row>
    <row r="26" spans="2:5" x14ac:dyDescent="0.3">
      <c r="B26" s="1">
        <v>43113</v>
      </c>
      <c r="C26" t="s">
        <v>13</v>
      </c>
      <c r="D26" t="s">
        <v>5</v>
      </c>
      <c r="E26">
        <v>11</v>
      </c>
    </row>
    <row r="27" spans="2:5" x14ac:dyDescent="0.3">
      <c r="B27" s="1">
        <v>43357</v>
      </c>
      <c r="C27" t="s">
        <v>17</v>
      </c>
      <c r="D27" t="s">
        <v>19</v>
      </c>
      <c r="E27">
        <v>16</v>
      </c>
    </row>
    <row r="28" spans="2:5" x14ac:dyDescent="0.3">
      <c r="B28" s="1">
        <v>43419</v>
      </c>
      <c r="C28" t="s">
        <v>8</v>
      </c>
      <c r="D28" t="s">
        <v>14</v>
      </c>
      <c r="E28">
        <v>17</v>
      </c>
    </row>
    <row r="29" spans="2:5" x14ac:dyDescent="0.3">
      <c r="B29" s="1">
        <v>43750</v>
      </c>
      <c r="C29" t="s">
        <v>13</v>
      </c>
      <c r="D29" t="s">
        <v>10</v>
      </c>
      <c r="E29">
        <v>10</v>
      </c>
    </row>
    <row r="30" spans="2:5" x14ac:dyDescent="0.3">
      <c r="B30" s="1">
        <v>43127</v>
      </c>
      <c r="C30" t="s">
        <v>17</v>
      </c>
      <c r="D30" t="s">
        <v>5</v>
      </c>
      <c r="E30">
        <v>10</v>
      </c>
    </row>
    <row r="31" spans="2:5" x14ac:dyDescent="0.3">
      <c r="B31" s="1">
        <v>43288</v>
      </c>
      <c r="C31" t="s">
        <v>13</v>
      </c>
      <c r="D31" t="s">
        <v>7</v>
      </c>
      <c r="E31">
        <v>12</v>
      </c>
    </row>
    <row r="32" spans="2:5" x14ac:dyDescent="0.3">
      <c r="B32" s="1">
        <v>43434</v>
      </c>
      <c r="C32" t="s">
        <v>8</v>
      </c>
      <c r="D32" t="s">
        <v>7</v>
      </c>
      <c r="E32">
        <v>11</v>
      </c>
    </row>
    <row r="33" spans="2:5" x14ac:dyDescent="0.3">
      <c r="B33" s="1">
        <v>43185</v>
      </c>
      <c r="C33" t="s">
        <v>6</v>
      </c>
      <c r="D33" t="s">
        <v>7</v>
      </c>
      <c r="E33">
        <v>18</v>
      </c>
    </row>
    <row r="34" spans="2:5" x14ac:dyDescent="0.3">
      <c r="B34" s="1">
        <v>43752</v>
      </c>
      <c r="C34" t="s">
        <v>12</v>
      </c>
      <c r="D34" t="s">
        <v>7</v>
      </c>
      <c r="E34">
        <v>6</v>
      </c>
    </row>
    <row r="35" spans="2:5" x14ac:dyDescent="0.3">
      <c r="B35" s="1">
        <v>43275</v>
      </c>
      <c r="C35" t="s">
        <v>13</v>
      </c>
      <c r="D35" t="s">
        <v>14</v>
      </c>
      <c r="E35">
        <v>7</v>
      </c>
    </row>
    <row r="36" spans="2:5" x14ac:dyDescent="0.3">
      <c r="B36" s="1">
        <v>43352</v>
      </c>
      <c r="C36" t="s">
        <v>12</v>
      </c>
      <c r="D36" t="s">
        <v>16</v>
      </c>
      <c r="E36">
        <v>19</v>
      </c>
    </row>
    <row r="37" spans="2:5" x14ac:dyDescent="0.3">
      <c r="B37" s="1">
        <v>43203</v>
      </c>
      <c r="C37" t="s">
        <v>8</v>
      </c>
      <c r="D37" t="s">
        <v>19</v>
      </c>
      <c r="E37">
        <v>19</v>
      </c>
    </row>
    <row r="38" spans="2:5" x14ac:dyDescent="0.3">
      <c r="B38" s="1">
        <v>43351</v>
      </c>
      <c r="C38" t="s">
        <v>13</v>
      </c>
      <c r="D38" t="s">
        <v>5</v>
      </c>
      <c r="E38">
        <v>13</v>
      </c>
    </row>
    <row r="39" spans="2:5" x14ac:dyDescent="0.3">
      <c r="B39" s="1">
        <v>43804</v>
      </c>
      <c r="C39" t="s">
        <v>15</v>
      </c>
      <c r="D39" t="s">
        <v>10</v>
      </c>
      <c r="E39">
        <v>19</v>
      </c>
    </row>
    <row r="40" spans="2:5" x14ac:dyDescent="0.3">
      <c r="B40" s="1">
        <v>43650</v>
      </c>
      <c r="C40" t="s">
        <v>8</v>
      </c>
      <c r="D40" t="s">
        <v>7</v>
      </c>
      <c r="E40">
        <v>19</v>
      </c>
    </row>
    <row r="41" spans="2:5" x14ac:dyDescent="0.3">
      <c r="B41" s="1">
        <v>43509</v>
      </c>
      <c r="C41" t="s">
        <v>17</v>
      </c>
      <c r="D41" t="s">
        <v>7</v>
      </c>
      <c r="E41">
        <v>5</v>
      </c>
    </row>
    <row r="42" spans="2:5" x14ac:dyDescent="0.3">
      <c r="B42" s="1">
        <v>43382</v>
      </c>
      <c r="C42" t="s">
        <v>9</v>
      </c>
      <c r="D42" t="s">
        <v>5</v>
      </c>
      <c r="E42">
        <v>5</v>
      </c>
    </row>
    <row r="43" spans="2:5" x14ac:dyDescent="0.3">
      <c r="B43" s="1">
        <v>43704</v>
      </c>
      <c r="C43" t="s">
        <v>8</v>
      </c>
      <c r="D43" t="s">
        <v>14</v>
      </c>
      <c r="E43">
        <v>12</v>
      </c>
    </row>
    <row r="44" spans="2:5" x14ac:dyDescent="0.3">
      <c r="B44" s="1">
        <v>43275</v>
      </c>
      <c r="C44" t="s">
        <v>17</v>
      </c>
      <c r="D44" t="s">
        <v>10</v>
      </c>
      <c r="E44">
        <v>12</v>
      </c>
    </row>
    <row r="45" spans="2:5" x14ac:dyDescent="0.3">
      <c r="B45" s="1">
        <v>43279</v>
      </c>
      <c r="C45" t="s">
        <v>18</v>
      </c>
      <c r="D45" t="s">
        <v>7</v>
      </c>
      <c r="E45">
        <v>20</v>
      </c>
    </row>
    <row r="46" spans="2:5" x14ac:dyDescent="0.3">
      <c r="B46" s="1">
        <v>43543</v>
      </c>
      <c r="C46" t="s">
        <v>12</v>
      </c>
      <c r="D46" t="s">
        <v>5</v>
      </c>
      <c r="E46">
        <v>15</v>
      </c>
    </row>
    <row r="47" spans="2:5" x14ac:dyDescent="0.3">
      <c r="B47" s="1">
        <v>43827</v>
      </c>
      <c r="C47" t="s">
        <v>11</v>
      </c>
      <c r="D47" t="s">
        <v>16</v>
      </c>
      <c r="E47">
        <v>7</v>
      </c>
    </row>
    <row r="48" spans="2:5" x14ac:dyDescent="0.3">
      <c r="B48" s="1">
        <v>43436</v>
      </c>
      <c r="C48" t="s">
        <v>18</v>
      </c>
      <c r="D48" t="s">
        <v>16</v>
      </c>
      <c r="E48">
        <v>8</v>
      </c>
    </row>
    <row r="49" spans="2:5" x14ac:dyDescent="0.3">
      <c r="B49" s="1">
        <v>43477</v>
      </c>
      <c r="C49" t="s">
        <v>13</v>
      </c>
      <c r="D49" t="s">
        <v>16</v>
      </c>
      <c r="E49">
        <v>8</v>
      </c>
    </row>
    <row r="50" spans="2:5" x14ac:dyDescent="0.3">
      <c r="B50" s="1">
        <v>43610</v>
      </c>
      <c r="C50" t="s">
        <v>6</v>
      </c>
      <c r="D50" t="s">
        <v>14</v>
      </c>
      <c r="E50">
        <v>9</v>
      </c>
    </row>
    <row r="51" spans="2:5" x14ac:dyDescent="0.3">
      <c r="B51" s="1">
        <v>43588</v>
      </c>
      <c r="C51" t="s">
        <v>18</v>
      </c>
      <c r="D51" t="s">
        <v>5</v>
      </c>
      <c r="E51">
        <v>17</v>
      </c>
    </row>
    <row r="52" spans="2:5" x14ac:dyDescent="0.3">
      <c r="B52" s="1">
        <v>43786</v>
      </c>
      <c r="C52" t="s">
        <v>15</v>
      </c>
      <c r="D52" t="s">
        <v>16</v>
      </c>
      <c r="E52">
        <v>20</v>
      </c>
    </row>
    <row r="53" spans="2:5" x14ac:dyDescent="0.3">
      <c r="B53" s="1">
        <v>43458</v>
      </c>
      <c r="C53" t="s">
        <v>11</v>
      </c>
      <c r="D53" t="s">
        <v>16</v>
      </c>
      <c r="E53">
        <v>18</v>
      </c>
    </row>
    <row r="54" spans="2:5" x14ac:dyDescent="0.3">
      <c r="B54" s="1">
        <v>43695</v>
      </c>
      <c r="C54" t="s">
        <v>13</v>
      </c>
      <c r="D54" t="s">
        <v>16</v>
      </c>
      <c r="E54">
        <v>10</v>
      </c>
    </row>
    <row r="55" spans="2:5" x14ac:dyDescent="0.3">
      <c r="B55" s="1">
        <v>43230</v>
      </c>
      <c r="C55" t="s">
        <v>15</v>
      </c>
      <c r="D55" t="s">
        <v>14</v>
      </c>
      <c r="E55">
        <v>14</v>
      </c>
    </row>
    <row r="56" spans="2:5" x14ac:dyDescent="0.3">
      <c r="B56" s="1">
        <v>43585</v>
      </c>
      <c r="C56" t="s">
        <v>8</v>
      </c>
      <c r="D56" t="s">
        <v>19</v>
      </c>
      <c r="E56">
        <v>15</v>
      </c>
    </row>
    <row r="57" spans="2:5" x14ac:dyDescent="0.3">
      <c r="B57" s="1">
        <v>43851</v>
      </c>
      <c r="C57" t="s">
        <v>17</v>
      </c>
      <c r="D57" t="s">
        <v>19</v>
      </c>
      <c r="E57">
        <v>16</v>
      </c>
    </row>
    <row r="58" spans="2:5" x14ac:dyDescent="0.3">
      <c r="B58" s="1">
        <v>43531</v>
      </c>
      <c r="C58" t="s">
        <v>18</v>
      </c>
      <c r="D58" t="s">
        <v>19</v>
      </c>
      <c r="E58">
        <v>14</v>
      </c>
    </row>
    <row r="59" spans="2:5" x14ac:dyDescent="0.3">
      <c r="B59" s="1">
        <v>43450</v>
      </c>
      <c r="C59" t="s">
        <v>18</v>
      </c>
      <c r="D59" t="s">
        <v>10</v>
      </c>
      <c r="E59">
        <v>15</v>
      </c>
    </row>
    <row r="60" spans="2:5" x14ac:dyDescent="0.3">
      <c r="B60" s="1">
        <v>43564</v>
      </c>
      <c r="C60" t="s">
        <v>17</v>
      </c>
      <c r="D60" t="s">
        <v>19</v>
      </c>
      <c r="E60">
        <v>5</v>
      </c>
    </row>
    <row r="61" spans="2:5" x14ac:dyDescent="0.3">
      <c r="B61" s="1">
        <v>43231</v>
      </c>
      <c r="C61" t="s">
        <v>12</v>
      </c>
      <c r="D61" t="s">
        <v>16</v>
      </c>
      <c r="E61">
        <v>14</v>
      </c>
    </row>
    <row r="62" spans="2:5" x14ac:dyDescent="0.3">
      <c r="B62" s="1">
        <v>43868</v>
      </c>
      <c r="C62" t="s">
        <v>4</v>
      </c>
      <c r="D62" t="s">
        <v>14</v>
      </c>
      <c r="E62">
        <v>14</v>
      </c>
    </row>
    <row r="63" spans="2:5" x14ac:dyDescent="0.3">
      <c r="B63" s="1">
        <v>43792</v>
      </c>
      <c r="C63" t="s">
        <v>18</v>
      </c>
      <c r="D63" t="s">
        <v>10</v>
      </c>
      <c r="E63">
        <v>19</v>
      </c>
    </row>
    <row r="64" spans="2:5" x14ac:dyDescent="0.3">
      <c r="B64" s="1">
        <v>43132</v>
      </c>
      <c r="C64" t="s">
        <v>4</v>
      </c>
      <c r="D64" t="s">
        <v>10</v>
      </c>
      <c r="E64">
        <v>14</v>
      </c>
    </row>
    <row r="65" spans="2:5" x14ac:dyDescent="0.3">
      <c r="B65" s="1">
        <v>43105</v>
      </c>
      <c r="C65" t="s">
        <v>18</v>
      </c>
      <c r="D65" t="s">
        <v>16</v>
      </c>
      <c r="E65">
        <v>20</v>
      </c>
    </row>
    <row r="66" spans="2:5" x14ac:dyDescent="0.3">
      <c r="B66" s="1">
        <v>43490</v>
      </c>
      <c r="C66" t="s">
        <v>4</v>
      </c>
      <c r="D66" t="s">
        <v>5</v>
      </c>
      <c r="E66">
        <v>18</v>
      </c>
    </row>
    <row r="67" spans="2:5" x14ac:dyDescent="0.3">
      <c r="B67" s="1">
        <v>43257</v>
      </c>
      <c r="C67" t="s">
        <v>12</v>
      </c>
      <c r="D67" t="s">
        <v>5</v>
      </c>
      <c r="E67">
        <v>9</v>
      </c>
    </row>
    <row r="68" spans="2:5" x14ac:dyDescent="0.3">
      <c r="B68" s="1">
        <v>43518</v>
      </c>
      <c r="C68" t="s">
        <v>4</v>
      </c>
      <c r="D68" t="s">
        <v>5</v>
      </c>
      <c r="E68">
        <v>20</v>
      </c>
    </row>
    <row r="69" spans="2:5" x14ac:dyDescent="0.3">
      <c r="B69" s="1">
        <v>43718</v>
      </c>
      <c r="C69" t="s">
        <v>18</v>
      </c>
      <c r="D69" t="s">
        <v>10</v>
      </c>
      <c r="E69">
        <v>18</v>
      </c>
    </row>
    <row r="70" spans="2:5" x14ac:dyDescent="0.3">
      <c r="B70" s="1">
        <v>43782</v>
      </c>
      <c r="C70" t="s">
        <v>12</v>
      </c>
      <c r="D70" t="s">
        <v>19</v>
      </c>
      <c r="E70">
        <v>12</v>
      </c>
    </row>
    <row r="71" spans="2:5" x14ac:dyDescent="0.3">
      <c r="B71" s="1">
        <v>43837</v>
      </c>
      <c r="C71" t="s">
        <v>12</v>
      </c>
      <c r="D71" t="s">
        <v>7</v>
      </c>
      <c r="E71">
        <v>6</v>
      </c>
    </row>
    <row r="72" spans="2:5" x14ac:dyDescent="0.3">
      <c r="B72" s="1">
        <v>43503</v>
      </c>
      <c r="C72" t="s">
        <v>4</v>
      </c>
      <c r="D72" t="s">
        <v>16</v>
      </c>
      <c r="E72">
        <v>18</v>
      </c>
    </row>
    <row r="73" spans="2:5" x14ac:dyDescent="0.3">
      <c r="B73" s="1">
        <v>43800</v>
      </c>
      <c r="C73" t="s">
        <v>6</v>
      </c>
      <c r="D73" t="s">
        <v>7</v>
      </c>
      <c r="E73">
        <v>14</v>
      </c>
    </row>
    <row r="74" spans="2:5" x14ac:dyDescent="0.3">
      <c r="B74" s="1">
        <v>43213</v>
      </c>
      <c r="C74" t="s">
        <v>8</v>
      </c>
      <c r="D74" t="s">
        <v>7</v>
      </c>
      <c r="E74">
        <v>20</v>
      </c>
    </row>
    <row r="75" spans="2:5" x14ac:dyDescent="0.3">
      <c r="B75" s="1">
        <v>43503</v>
      </c>
      <c r="C75" t="s">
        <v>4</v>
      </c>
      <c r="D75" t="s">
        <v>5</v>
      </c>
      <c r="E75">
        <v>13</v>
      </c>
    </row>
    <row r="76" spans="2:5" x14ac:dyDescent="0.3">
      <c r="B76" s="1">
        <v>43349</v>
      </c>
      <c r="C76" t="s">
        <v>8</v>
      </c>
      <c r="D76" t="s">
        <v>19</v>
      </c>
      <c r="E76">
        <v>15</v>
      </c>
    </row>
    <row r="77" spans="2:5" x14ac:dyDescent="0.3">
      <c r="B77" s="1">
        <v>43197</v>
      </c>
      <c r="C77" t="s">
        <v>12</v>
      </c>
      <c r="D77" t="s">
        <v>10</v>
      </c>
      <c r="E77">
        <v>8</v>
      </c>
    </row>
    <row r="78" spans="2:5" x14ac:dyDescent="0.3">
      <c r="B78" s="1">
        <v>43306</v>
      </c>
      <c r="C78" t="s">
        <v>12</v>
      </c>
      <c r="D78" t="s">
        <v>16</v>
      </c>
      <c r="E78">
        <v>5</v>
      </c>
    </row>
    <row r="79" spans="2:5" x14ac:dyDescent="0.3">
      <c r="B79" s="1">
        <v>43728</v>
      </c>
      <c r="C79" t="s">
        <v>18</v>
      </c>
      <c r="D79" t="s">
        <v>7</v>
      </c>
      <c r="E79">
        <v>13</v>
      </c>
    </row>
    <row r="80" spans="2:5" x14ac:dyDescent="0.3">
      <c r="B80" s="1">
        <v>43158</v>
      </c>
      <c r="C80" t="s">
        <v>17</v>
      </c>
      <c r="D80" t="s">
        <v>5</v>
      </c>
      <c r="E80">
        <v>6</v>
      </c>
    </row>
    <row r="81" spans="2:5" x14ac:dyDescent="0.3">
      <c r="B81" s="1">
        <v>43521</v>
      </c>
      <c r="C81" t="s">
        <v>17</v>
      </c>
      <c r="D81" t="s">
        <v>16</v>
      </c>
      <c r="E81">
        <v>14</v>
      </c>
    </row>
    <row r="82" spans="2:5" x14ac:dyDescent="0.3">
      <c r="B82" s="1">
        <v>43791</v>
      </c>
      <c r="C82" t="s">
        <v>9</v>
      </c>
      <c r="D82" t="s">
        <v>7</v>
      </c>
      <c r="E82">
        <v>9</v>
      </c>
    </row>
    <row r="83" spans="2:5" x14ac:dyDescent="0.3">
      <c r="B83" s="1">
        <v>43843</v>
      </c>
      <c r="C83" t="s">
        <v>13</v>
      </c>
      <c r="D83" t="s">
        <v>5</v>
      </c>
      <c r="E83">
        <v>14</v>
      </c>
    </row>
    <row r="84" spans="2:5" x14ac:dyDescent="0.3">
      <c r="B84" s="1">
        <v>43897</v>
      </c>
      <c r="C84" t="s">
        <v>6</v>
      </c>
      <c r="D84" t="s">
        <v>10</v>
      </c>
      <c r="E84">
        <v>18</v>
      </c>
    </row>
    <row r="85" spans="2:5" x14ac:dyDescent="0.3">
      <c r="B85" s="1">
        <v>43387</v>
      </c>
      <c r="C85" t="s">
        <v>8</v>
      </c>
      <c r="D85" t="s">
        <v>5</v>
      </c>
      <c r="E85">
        <v>5</v>
      </c>
    </row>
    <row r="86" spans="2:5" x14ac:dyDescent="0.3">
      <c r="B86" s="1">
        <v>43659</v>
      </c>
      <c r="C86" t="s">
        <v>17</v>
      </c>
      <c r="D86" t="s">
        <v>7</v>
      </c>
      <c r="E86">
        <v>13</v>
      </c>
    </row>
    <row r="87" spans="2:5" x14ac:dyDescent="0.3">
      <c r="B87" s="1">
        <v>43670</v>
      </c>
      <c r="C87" t="s">
        <v>6</v>
      </c>
      <c r="D87" t="s">
        <v>14</v>
      </c>
      <c r="E87">
        <v>14</v>
      </c>
    </row>
    <row r="88" spans="2:5" x14ac:dyDescent="0.3">
      <c r="B88" s="1">
        <v>43620</v>
      </c>
      <c r="C88" t="s">
        <v>13</v>
      </c>
      <c r="D88" t="s">
        <v>16</v>
      </c>
      <c r="E88">
        <v>12</v>
      </c>
    </row>
    <row r="89" spans="2:5" x14ac:dyDescent="0.3">
      <c r="B89" s="1">
        <v>43622</v>
      </c>
      <c r="C89" t="s">
        <v>12</v>
      </c>
      <c r="D89" t="s">
        <v>7</v>
      </c>
      <c r="E89">
        <v>7</v>
      </c>
    </row>
    <row r="90" spans="2:5" x14ac:dyDescent="0.3">
      <c r="B90" s="1">
        <v>43622</v>
      </c>
      <c r="C90" t="s">
        <v>17</v>
      </c>
      <c r="D90" t="s">
        <v>16</v>
      </c>
      <c r="E90">
        <v>9</v>
      </c>
    </row>
    <row r="91" spans="2:5" x14ac:dyDescent="0.3">
      <c r="B91" s="1">
        <v>43592</v>
      </c>
      <c r="C91" t="s">
        <v>18</v>
      </c>
      <c r="D91" t="s">
        <v>5</v>
      </c>
      <c r="E91">
        <v>10</v>
      </c>
    </row>
    <row r="92" spans="2:5" x14ac:dyDescent="0.3">
      <c r="B92" s="1">
        <v>43380</v>
      </c>
      <c r="C92" t="s">
        <v>15</v>
      </c>
      <c r="D92" t="s">
        <v>7</v>
      </c>
      <c r="E92">
        <v>14</v>
      </c>
    </row>
    <row r="93" spans="2:5" x14ac:dyDescent="0.3">
      <c r="B93" s="1">
        <v>43809</v>
      </c>
      <c r="C93" t="s">
        <v>6</v>
      </c>
      <c r="D93" t="s">
        <v>16</v>
      </c>
      <c r="E93">
        <v>20</v>
      </c>
    </row>
    <row r="94" spans="2:5" x14ac:dyDescent="0.3">
      <c r="B94" s="1">
        <v>43297</v>
      </c>
      <c r="C94" t="s">
        <v>15</v>
      </c>
      <c r="D94" t="s">
        <v>16</v>
      </c>
      <c r="E94">
        <v>12</v>
      </c>
    </row>
    <row r="95" spans="2:5" x14ac:dyDescent="0.3">
      <c r="B95" s="1">
        <v>43538</v>
      </c>
      <c r="C95" t="s">
        <v>11</v>
      </c>
      <c r="D95" t="s">
        <v>10</v>
      </c>
      <c r="E95">
        <v>13</v>
      </c>
    </row>
    <row r="96" spans="2:5" x14ac:dyDescent="0.3">
      <c r="B96" s="1">
        <v>43519</v>
      </c>
      <c r="C96" t="s">
        <v>15</v>
      </c>
      <c r="D96" t="s">
        <v>19</v>
      </c>
      <c r="E96">
        <v>11</v>
      </c>
    </row>
    <row r="97" spans="2:5" x14ac:dyDescent="0.3">
      <c r="B97" s="1">
        <v>43462</v>
      </c>
      <c r="C97" t="s">
        <v>13</v>
      </c>
      <c r="D97" t="s">
        <v>14</v>
      </c>
      <c r="E97">
        <v>6</v>
      </c>
    </row>
    <row r="98" spans="2:5" x14ac:dyDescent="0.3">
      <c r="B98" s="1">
        <v>43458</v>
      </c>
      <c r="C98" t="s">
        <v>12</v>
      </c>
      <c r="D98" t="s">
        <v>10</v>
      </c>
      <c r="E98">
        <v>18</v>
      </c>
    </row>
    <row r="99" spans="2:5" x14ac:dyDescent="0.3">
      <c r="B99" s="1">
        <v>43373</v>
      </c>
      <c r="C99" t="s">
        <v>17</v>
      </c>
      <c r="D99" t="s">
        <v>7</v>
      </c>
      <c r="E99">
        <v>12</v>
      </c>
    </row>
    <row r="100" spans="2:5" x14ac:dyDescent="0.3">
      <c r="B100" s="1">
        <v>43502</v>
      </c>
      <c r="C100" t="s">
        <v>15</v>
      </c>
      <c r="D100" t="s">
        <v>16</v>
      </c>
      <c r="E100">
        <v>16</v>
      </c>
    </row>
    <row r="101" spans="2:5" x14ac:dyDescent="0.3">
      <c r="B101" s="1">
        <v>43114</v>
      </c>
      <c r="C101" t="s">
        <v>12</v>
      </c>
      <c r="D101" t="s">
        <v>19</v>
      </c>
      <c r="E101">
        <v>15</v>
      </c>
    </row>
    <row r="102" spans="2:5" x14ac:dyDescent="0.3">
      <c r="B102" s="1">
        <v>43857</v>
      </c>
      <c r="C102" t="s">
        <v>17</v>
      </c>
      <c r="D102" t="s">
        <v>16</v>
      </c>
      <c r="E102">
        <v>13</v>
      </c>
    </row>
    <row r="103" spans="2:5" x14ac:dyDescent="0.3">
      <c r="B103" s="1">
        <v>43535</v>
      </c>
      <c r="C103" t="s">
        <v>11</v>
      </c>
      <c r="D103" t="s">
        <v>14</v>
      </c>
      <c r="E103">
        <v>19</v>
      </c>
    </row>
    <row r="104" spans="2:5" x14ac:dyDescent="0.3">
      <c r="B104" s="1">
        <v>43361</v>
      </c>
      <c r="C104" t="s">
        <v>4</v>
      </c>
      <c r="D104" t="s">
        <v>19</v>
      </c>
      <c r="E104">
        <v>11</v>
      </c>
    </row>
    <row r="105" spans="2:5" x14ac:dyDescent="0.3">
      <c r="B105" s="1">
        <v>43911</v>
      </c>
      <c r="C105" t="s">
        <v>8</v>
      </c>
      <c r="D105" t="s">
        <v>10</v>
      </c>
      <c r="E105">
        <v>15</v>
      </c>
    </row>
    <row r="106" spans="2:5" x14ac:dyDescent="0.3">
      <c r="B106" s="1">
        <v>43112</v>
      </c>
      <c r="C106" t="s">
        <v>18</v>
      </c>
      <c r="D106" t="s">
        <v>16</v>
      </c>
      <c r="E106">
        <v>14</v>
      </c>
    </row>
    <row r="107" spans="2:5" x14ac:dyDescent="0.3">
      <c r="B107" s="1">
        <v>43420</v>
      </c>
      <c r="C107" t="s">
        <v>4</v>
      </c>
      <c r="D107" t="s">
        <v>7</v>
      </c>
      <c r="E107">
        <v>19</v>
      </c>
    </row>
    <row r="108" spans="2:5" x14ac:dyDescent="0.3">
      <c r="B108" s="1">
        <v>43808</v>
      </c>
      <c r="C108" t="s">
        <v>9</v>
      </c>
      <c r="D108" t="s">
        <v>14</v>
      </c>
      <c r="E108">
        <v>5</v>
      </c>
    </row>
    <row r="109" spans="2:5" x14ac:dyDescent="0.3">
      <c r="B109" s="1">
        <v>43848</v>
      </c>
      <c r="C109" t="s">
        <v>4</v>
      </c>
      <c r="D109" t="s">
        <v>10</v>
      </c>
      <c r="E109">
        <v>13</v>
      </c>
    </row>
    <row r="110" spans="2:5" x14ac:dyDescent="0.3">
      <c r="B110" s="1">
        <v>43636</v>
      </c>
      <c r="C110" t="s">
        <v>12</v>
      </c>
      <c r="D110" t="s">
        <v>14</v>
      </c>
      <c r="E110">
        <v>9</v>
      </c>
    </row>
    <row r="111" spans="2:5" x14ac:dyDescent="0.3">
      <c r="B111" s="1">
        <v>43883</v>
      </c>
      <c r="C111" t="s">
        <v>8</v>
      </c>
      <c r="D111" t="s">
        <v>19</v>
      </c>
      <c r="E111">
        <v>11</v>
      </c>
    </row>
    <row r="112" spans="2:5" x14ac:dyDescent="0.3">
      <c r="B112" s="1">
        <v>43918</v>
      </c>
      <c r="C112" t="s">
        <v>15</v>
      </c>
      <c r="D112" t="s">
        <v>14</v>
      </c>
      <c r="E112">
        <v>16</v>
      </c>
    </row>
    <row r="113" spans="2:5" x14ac:dyDescent="0.3">
      <c r="B113" s="1">
        <v>43783</v>
      </c>
      <c r="C113" t="s">
        <v>8</v>
      </c>
      <c r="D113" t="s">
        <v>5</v>
      </c>
      <c r="E113">
        <v>20</v>
      </c>
    </row>
    <row r="114" spans="2:5" x14ac:dyDescent="0.3">
      <c r="B114" s="1">
        <v>43921</v>
      </c>
      <c r="C114" t="s">
        <v>17</v>
      </c>
      <c r="D114" t="s">
        <v>19</v>
      </c>
      <c r="E114">
        <v>5</v>
      </c>
    </row>
    <row r="115" spans="2:5" x14ac:dyDescent="0.3">
      <c r="B115" s="1">
        <v>43176</v>
      </c>
      <c r="C115" t="s">
        <v>8</v>
      </c>
      <c r="D115" t="s">
        <v>19</v>
      </c>
      <c r="E115">
        <v>9</v>
      </c>
    </row>
    <row r="116" spans="2:5" x14ac:dyDescent="0.3">
      <c r="B116" s="1">
        <v>43358</v>
      </c>
      <c r="C116" t="s">
        <v>8</v>
      </c>
      <c r="D116" t="s">
        <v>10</v>
      </c>
      <c r="E116">
        <v>19</v>
      </c>
    </row>
    <row r="117" spans="2:5" x14ac:dyDescent="0.3">
      <c r="B117" s="1">
        <v>43479</v>
      </c>
      <c r="C117" t="s">
        <v>17</v>
      </c>
      <c r="D117" t="s">
        <v>19</v>
      </c>
      <c r="E117">
        <v>18</v>
      </c>
    </row>
    <row r="118" spans="2:5" x14ac:dyDescent="0.3">
      <c r="B118" s="1">
        <v>43140</v>
      </c>
      <c r="C118" t="s">
        <v>8</v>
      </c>
      <c r="D118" t="s">
        <v>5</v>
      </c>
      <c r="E118">
        <v>5</v>
      </c>
    </row>
    <row r="119" spans="2:5" x14ac:dyDescent="0.3">
      <c r="B119" s="1">
        <v>43172</v>
      </c>
      <c r="C119" t="s">
        <v>15</v>
      </c>
      <c r="D119" t="s">
        <v>19</v>
      </c>
      <c r="E119">
        <v>17</v>
      </c>
    </row>
    <row r="120" spans="2:5" x14ac:dyDescent="0.3">
      <c r="B120" s="1">
        <v>43363</v>
      </c>
      <c r="C120" t="s">
        <v>17</v>
      </c>
      <c r="D120" t="s">
        <v>7</v>
      </c>
      <c r="E120">
        <v>19</v>
      </c>
    </row>
    <row r="121" spans="2:5" x14ac:dyDescent="0.3">
      <c r="B121" s="1">
        <v>43687</v>
      </c>
      <c r="C121" t="s">
        <v>18</v>
      </c>
      <c r="D121" t="s">
        <v>7</v>
      </c>
      <c r="E121">
        <v>14</v>
      </c>
    </row>
    <row r="122" spans="2:5" x14ac:dyDescent="0.3">
      <c r="B122" s="1">
        <v>43163</v>
      </c>
      <c r="C122" t="s">
        <v>17</v>
      </c>
      <c r="D122" t="s">
        <v>19</v>
      </c>
      <c r="E122">
        <v>11</v>
      </c>
    </row>
    <row r="123" spans="2:5" x14ac:dyDescent="0.3">
      <c r="B123" s="1">
        <v>43228</v>
      </c>
      <c r="C123" t="s">
        <v>17</v>
      </c>
      <c r="D123" t="s">
        <v>7</v>
      </c>
      <c r="E123">
        <v>17</v>
      </c>
    </row>
    <row r="124" spans="2:5" x14ac:dyDescent="0.3">
      <c r="B124" s="1">
        <v>43361</v>
      </c>
      <c r="C124" t="s">
        <v>18</v>
      </c>
      <c r="D124" t="s">
        <v>19</v>
      </c>
      <c r="E124">
        <v>18</v>
      </c>
    </row>
    <row r="125" spans="2:5" x14ac:dyDescent="0.3">
      <c r="B125" s="1">
        <v>43381</v>
      </c>
      <c r="C125" t="s">
        <v>8</v>
      </c>
      <c r="D125" t="s">
        <v>14</v>
      </c>
      <c r="E125">
        <v>18</v>
      </c>
    </row>
    <row r="126" spans="2:5" x14ac:dyDescent="0.3">
      <c r="B126" s="1">
        <v>43377</v>
      </c>
      <c r="C126" t="s">
        <v>9</v>
      </c>
      <c r="D126" t="s">
        <v>19</v>
      </c>
      <c r="E126">
        <v>18</v>
      </c>
    </row>
    <row r="127" spans="2:5" x14ac:dyDescent="0.3">
      <c r="B127" s="1">
        <v>43411</v>
      </c>
      <c r="C127" t="s">
        <v>8</v>
      </c>
      <c r="D127" t="s">
        <v>10</v>
      </c>
      <c r="E127">
        <v>11</v>
      </c>
    </row>
    <row r="128" spans="2:5" x14ac:dyDescent="0.3">
      <c r="B128" s="1">
        <v>43855</v>
      </c>
      <c r="C128" t="s">
        <v>13</v>
      </c>
      <c r="D128" t="s">
        <v>16</v>
      </c>
      <c r="E128">
        <v>7</v>
      </c>
    </row>
    <row r="129" spans="2:5" x14ac:dyDescent="0.3">
      <c r="B129" s="1">
        <v>43534</v>
      </c>
      <c r="C129" t="s">
        <v>11</v>
      </c>
      <c r="D129" t="s">
        <v>16</v>
      </c>
      <c r="E129">
        <v>6</v>
      </c>
    </row>
    <row r="130" spans="2:5" x14ac:dyDescent="0.3">
      <c r="B130" s="1">
        <v>43499</v>
      </c>
      <c r="C130" t="s">
        <v>18</v>
      </c>
      <c r="D130" t="s">
        <v>14</v>
      </c>
      <c r="E130">
        <v>8</v>
      </c>
    </row>
    <row r="131" spans="2:5" x14ac:dyDescent="0.3">
      <c r="B131" s="1">
        <v>43461</v>
      </c>
      <c r="C131" t="s">
        <v>18</v>
      </c>
      <c r="D131" t="s">
        <v>19</v>
      </c>
      <c r="E131">
        <v>11</v>
      </c>
    </row>
    <row r="132" spans="2:5" x14ac:dyDescent="0.3">
      <c r="B132" s="1">
        <v>43803</v>
      </c>
      <c r="C132" t="s">
        <v>13</v>
      </c>
      <c r="D132" t="s">
        <v>16</v>
      </c>
      <c r="E132">
        <v>9</v>
      </c>
    </row>
    <row r="133" spans="2:5" x14ac:dyDescent="0.3">
      <c r="B133" s="1">
        <v>43504</v>
      </c>
      <c r="C133" t="s">
        <v>12</v>
      </c>
      <c r="D133" t="s">
        <v>14</v>
      </c>
      <c r="E133">
        <v>13</v>
      </c>
    </row>
    <row r="134" spans="2:5" x14ac:dyDescent="0.3">
      <c r="B134" s="1">
        <v>43741</v>
      </c>
      <c r="C134" t="s">
        <v>18</v>
      </c>
      <c r="D134" t="s">
        <v>19</v>
      </c>
      <c r="E134">
        <v>16</v>
      </c>
    </row>
    <row r="135" spans="2:5" x14ac:dyDescent="0.3">
      <c r="B135" s="1">
        <v>43342</v>
      </c>
      <c r="C135" t="s">
        <v>6</v>
      </c>
      <c r="D135" t="s">
        <v>16</v>
      </c>
      <c r="E135">
        <v>20</v>
      </c>
    </row>
    <row r="136" spans="2:5" x14ac:dyDescent="0.3">
      <c r="B136" s="1">
        <v>43201</v>
      </c>
      <c r="C136" t="s">
        <v>13</v>
      </c>
      <c r="D136" t="s">
        <v>16</v>
      </c>
      <c r="E136">
        <v>14</v>
      </c>
    </row>
    <row r="137" spans="2:5" x14ac:dyDescent="0.3">
      <c r="B137" s="1">
        <v>43645</v>
      </c>
      <c r="C137" t="s">
        <v>17</v>
      </c>
      <c r="D137" t="s">
        <v>5</v>
      </c>
      <c r="E137">
        <v>19</v>
      </c>
    </row>
    <row r="138" spans="2:5" x14ac:dyDescent="0.3">
      <c r="B138" s="1">
        <v>43371</v>
      </c>
      <c r="C138" t="s">
        <v>4</v>
      </c>
      <c r="D138" t="s">
        <v>16</v>
      </c>
      <c r="E138">
        <v>7</v>
      </c>
    </row>
    <row r="139" spans="2:5" x14ac:dyDescent="0.3">
      <c r="B139" s="1">
        <v>43451</v>
      </c>
      <c r="C139" t="s">
        <v>11</v>
      </c>
      <c r="D139" t="s">
        <v>16</v>
      </c>
      <c r="E139">
        <v>11</v>
      </c>
    </row>
    <row r="140" spans="2:5" x14ac:dyDescent="0.3">
      <c r="B140" s="1">
        <v>43455</v>
      </c>
      <c r="C140" t="s">
        <v>4</v>
      </c>
      <c r="D140" t="s">
        <v>7</v>
      </c>
      <c r="E140">
        <v>12</v>
      </c>
    </row>
    <row r="141" spans="2:5" x14ac:dyDescent="0.3">
      <c r="B141" s="1">
        <v>43195</v>
      </c>
      <c r="C141" t="s">
        <v>15</v>
      </c>
      <c r="D141" t="s">
        <v>19</v>
      </c>
      <c r="E141">
        <v>19</v>
      </c>
    </row>
    <row r="142" spans="2:5" x14ac:dyDescent="0.3">
      <c r="B142" s="1">
        <v>43584</v>
      </c>
      <c r="C142" t="s">
        <v>15</v>
      </c>
      <c r="D142" t="s">
        <v>10</v>
      </c>
      <c r="E142">
        <v>15</v>
      </c>
    </row>
    <row r="143" spans="2:5" x14ac:dyDescent="0.3">
      <c r="B143" s="1">
        <v>43476</v>
      </c>
      <c r="C143" t="s">
        <v>13</v>
      </c>
      <c r="D143" t="s">
        <v>16</v>
      </c>
      <c r="E143">
        <v>6</v>
      </c>
    </row>
    <row r="144" spans="2:5" x14ac:dyDescent="0.3">
      <c r="B144" s="1">
        <v>43902</v>
      </c>
      <c r="C144" t="s">
        <v>11</v>
      </c>
      <c r="D144" t="s">
        <v>5</v>
      </c>
      <c r="E144">
        <v>20</v>
      </c>
    </row>
    <row r="145" spans="2:5" x14ac:dyDescent="0.3">
      <c r="B145" s="1">
        <v>43102</v>
      </c>
      <c r="C145" t="s">
        <v>9</v>
      </c>
      <c r="D145" t="s">
        <v>14</v>
      </c>
      <c r="E145">
        <v>12</v>
      </c>
    </row>
    <row r="146" spans="2:5" x14ac:dyDescent="0.3">
      <c r="B146" s="1">
        <v>43445</v>
      </c>
      <c r="C146" t="s">
        <v>13</v>
      </c>
      <c r="D146" t="s">
        <v>5</v>
      </c>
      <c r="E146">
        <v>12</v>
      </c>
    </row>
    <row r="147" spans="2:5" x14ac:dyDescent="0.3">
      <c r="B147" s="1">
        <v>43266</v>
      </c>
      <c r="C147" t="s">
        <v>11</v>
      </c>
      <c r="D147" t="s">
        <v>7</v>
      </c>
      <c r="E147">
        <v>12</v>
      </c>
    </row>
    <row r="148" spans="2:5" x14ac:dyDescent="0.3">
      <c r="B148" s="1">
        <v>43903</v>
      </c>
      <c r="C148" t="s">
        <v>13</v>
      </c>
      <c r="D148" t="s">
        <v>16</v>
      </c>
      <c r="E148">
        <v>18</v>
      </c>
    </row>
    <row r="149" spans="2:5" x14ac:dyDescent="0.3">
      <c r="B149" s="1">
        <v>43135</v>
      </c>
      <c r="C149" t="s">
        <v>17</v>
      </c>
      <c r="D149" t="s">
        <v>7</v>
      </c>
      <c r="E149">
        <v>5</v>
      </c>
    </row>
    <row r="150" spans="2:5" x14ac:dyDescent="0.3">
      <c r="B150" s="1">
        <v>43430</v>
      </c>
      <c r="C150" t="s">
        <v>4</v>
      </c>
      <c r="D150" t="s">
        <v>5</v>
      </c>
      <c r="E150">
        <v>18</v>
      </c>
    </row>
    <row r="151" spans="2:5" x14ac:dyDescent="0.3">
      <c r="B151" s="1">
        <v>43414</v>
      </c>
      <c r="C151" t="s">
        <v>15</v>
      </c>
      <c r="D151" t="s">
        <v>10</v>
      </c>
      <c r="E151">
        <v>18</v>
      </c>
    </row>
    <row r="152" spans="2:5" x14ac:dyDescent="0.3">
      <c r="B152" s="1">
        <v>43925</v>
      </c>
      <c r="C152" t="s">
        <v>9</v>
      </c>
      <c r="D152" t="s">
        <v>14</v>
      </c>
      <c r="E152">
        <v>11</v>
      </c>
    </row>
    <row r="153" spans="2:5" x14ac:dyDescent="0.3">
      <c r="B153" s="1">
        <v>43938</v>
      </c>
      <c r="C153" t="s">
        <v>6</v>
      </c>
      <c r="D153" t="s">
        <v>19</v>
      </c>
      <c r="E153">
        <v>8</v>
      </c>
    </row>
    <row r="154" spans="2:5" x14ac:dyDescent="0.3">
      <c r="B154" s="1">
        <v>43493</v>
      </c>
      <c r="C154" t="s">
        <v>13</v>
      </c>
      <c r="D154" t="s">
        <v>14</v>
      </c>
      <c r="E154">
        <v>8</v>
      </c>
    </row>
    <row r="155" spans="2:5" x14ac:dyDescent="0.3">
      <c r="B155" s="1">
        <v>43787</v>
      </c>
      <c r="C155" t="s">
        <v>8</v>
      </c>
      <c r="D155" t="s">
        <v>19</v>
      </c>
      <c r="E155">
        <v>10</v>
      </c>
    </row>
    <row r="156" spans="2:5" x14ac:dyDescent="0.3">
      <c r="B156" s="1">
        <v>43367</v>
      </c>
      <c r="C156" t="s">
        <v>6</v>
      </c>
      <c r="D156" t="s">
        <v>16</v>
      </c>
      <c r="E156">
        <v>20</v>
      </c>
    </row>
    <row r="157" spans="2:5" x14ac:dyDescent="0.3">
      <c r="B157" s="1">
        <v>43160</v>
      </c>
      <c r="C157" t="s">
        <v>15</v>
      </c>
      <c r="D157" t="s">
        <v>19</v>
      </c>
      <c r="E157">
        <v>20</v>
      </c>
    </row>
    <row r="158" spans="2:5" x14ac:dyDescent="0.3">
      <c r="B158" s="1">
        <v>43473</v>
      </c>
      <c r="C158" t="s">
        <v>11</v>
      </c>
      <c r="D158" t="s">
        <v>19</v>
      </c>
      <c r="E158">
        <v>18</v>
      </c>
    </row>
    <row r="159" spans="2:5" x14ac:dyDescent="0.3">
      <c r="B159" s="1">
        <v>43296</v>
      </c>
      <c r="C159" t="s">
        <v>17</v>
      </c>
      <c r="D159" t="s">
        <v>5</v>
      </c>
      <c r="E159">
        <v>12</v>
      </c>
    </row>
    <row r="160" spans="2:5" x14ac:dyDescent="0.3">
      <c r="B160" s="1">
        <v>43288</v>
      </c>
      <c r="C160" t="s">
        <v>18</v>
      </c>
      <c r="D160" t="s">
        <v>16</v>
      </c>
      <c r="E160">
        <v>19</v>
      </c>
    </row>
    <row r="161" spans="2:5" x14ac:dyDescent="0.3">
      <c r="B161" s="1">
        <v>43926</v>
      </c>
      <c r="C161" t="s">
        <v>9</v>
      </c>
      <c r="D161" t="s">
        <v>7</v>
      </c>
      <c r="E161">
        <v>11</v>
      </c>
    </row>
    <row r="162" spans="2:5" x14ac:dyDescent="0.3">
      <c r="B162" s="1">
        <v>43200</v>
      </c>
      <c r="C162" t="s">
        <v>9</v>
      </c>
      <c r="D162" t="s">
        <v>7</v>
      </c>
      <c r="E162">
        <v>20</v>
      </c>
    </row>
    <row r="163" spans="2:5" x14ac:dyDescent="0.3">
      <c r="B163" s="1">
        <v>43640</v>
      </c>
      <c r="C163" t="s">
        <v>15</v>
      </c>
      <c r="D163" t="s">
        <v>16</v>
      </c>
      <c r="E163">
        <v>18</v>
      </c>
    </row>
    <row r="164" spans="2:5" x14ac:dyDescent="0.3">
      <c r="B164" s="1">
        <v>43745</v>
      </c>
      <c r="C164" t="s">
        <v>8</v>
      </c>
      <c r="D164" t="s">
        <v>5</v>
      </c>
      <c r="E164">
        <v>18</v>
      </c>
    </row>
    <row r="165" spans="2:5" x14ac:dyDescent="0.3">
      <c r="B165" s="1">
        <v>43441</v>
      </c>
      <c r="C165" t="s">
        <v>9</v>
      </c>
      <c r="D165" t="s">
        <v>7</v>
      </c>
      <c r="E165">
        <v>13</v>
      </c>
    </row>
    <row r="166" spans="2:5" x14ac:dyDescent="0.3">
      <c r="B166" s="1">
        <v>43121</v>
      </c>
      <c r="C166" t="s">
        <v>8</v>
      </c>
      <c r="D166" t="s">
        <v>7</v>
      </c>
      <c r="E166">
        <v>11</v>
      </c>
    </row>
    <row r="167" spans="2:5" x14ac:dyDescent="0.3">
      <c r="B167" s="1">
        <v>43368</v>
      </c>
      <c r="C167" t="s">
        <v>12</v>
      </c>
      <c r="D167" t="s">
        <v>10</v>
      </c>
      <c r="E167">
        <v>15</v>
      </c>
    </row>
    <row r="168" spans="2:5" x14ac:dyDescent="0.3">
      <c r="B168" s="1">
        <v>43599</v>
      </c>
      <c r="C168" t="s">
        <v>9</v>
      </c>
      <c r="D168" t="s">
        <v>16</v>
      </c>
      <c r="E168">
        <v>20</v>
      </c>
    </row>
    <row r="169" spans="2:5" x14ac:dyDescent="0.3">
      <c r="B169" s="1">
        <v>43709</v>
      </c>
      <c r="C169" t="s">
        <v>13</v>
      </c>
      <c r="D169" t="s">
        <v>7</v>
      </c>
      <c r="E169">
        <v>8</v>
      </c>
    </row>
    <row r="170" spans="2:5" x14ac:dyDescent="0.3">
      <c r="B170" s="1">
        <v>43748</v>
      </c>
      <c r="C170" t="s">
        <v>11</v>
      </c>
      <c r="D170" t="s">
        <v>5</v>
      </c>
      <c r="E170">
        <v>13</v>
      </c>
    </row>
    <row r="171" spans="2:5" x14ac:dyDescent="0.3">
      <c r="B171" s="1">
        <v>43828</v>
      </c>
      <c r="C171" t="s">
        <v>11</v>
      </c>
      <c r="D171" t="s">
        <v>16</v>
      </c>
      <c r="E171">
        <v>14</v>
      </c>
    </row>
    <row r="172" spans="2:5" x14ac:dyDescent="0.3">
      <c r="B172" s="1">
        <v>43760</v>
      </c>
      <c r="C172" t="s">
        <v>18</v>
      </c>
      <c r="D172" t="s">
        <v>10</v>
      </c>
      <c r="E172">
        <v>19</v>
      </c>
    </row>
    <row r="173" spans="2:5" x14ac:dyDescent="0.3">
      <c r="B173" s="1">
        <v>43399</v>
      </c>
      <c r="C173" t="s">
        <v>4</v>
      </c>
      <c r="D173" t="s">
        <v>14</v>
      </c>
      <c r="E173">
        <v>6</v>
      </c>
    </row>
    <row r="174" spans="2:5" x14ac:dyDescent="0.3">
      <c r="B174" s="1">
        <v>43902</v>
      </c>
      <c r="C174" t="s">
        <v>18</v>
      </c>
      <c r="D174" t="s">
        <v>16</v>
      </c>
      <c r="E174">
        <v>11</v>
      </c>
    </row>
    <row r="175" spans="2:5" x14ac:dyDescent="0.3">
      <c r="B175" s="1">
        <v>43561</v>
      </c>
      <c r="C175" t="s">
        <v>15</v>
      </c>
      <c r="D175" t="s">
        <v>16</v>
      </c>
      <c r="E175">
        <v>15</v>
      </c>
    </row>
    <row r="176" spans="2:5" x14ac:dyDescent="0.3">
      <c r="B176" s="1">
        <v>43708</v>
      </c>
      <c r="C176" t="s">
        <v>9</v>
      </c>
      <c r="D176" t="s">
        <v>16</v>
      </c>
      <c r="E176">
        <v>11</v>
      </c>
    </row>
    <row r="177" spans="2:5" x14ac:dyDescent="0.3">
      <c r="B177" s="1">
        <v>43926</v>
      </c>
      <c r="C177" t="s">
        <v>8</v>
      </c>
      <c r="D177" t="s">
        <v>19</v>
      </c>
      <c r="E177">
        <v>19</v>
      </c>
    </row>
    <row r="178" spans="2:5" x14ac:dyDescent="0.3">
      <c r="B178" s="1">
        <v>43210</v>
      </c>
      <c r="C178" t="s">
        <v>13</v>
      </c>
      <c r="D178" t="s">
        <v>10</v>
      </c>
      <c r="E178">
        <v>15</v>
      </c>
    </row>
    <row r="179" spans="2:5" x14ac:dyDescent="0.3">
      <c r="B179" s="1">
        <v>43833</v>
      </c>
      <c r="C179" t="s">
        <v>15</v>
      </c>
      <c r="D179" t="s">
        <v>5</v>
      </c>
      <c r="E179">
        <v>14</v>
      </c>
    </row>
    <row r="180" spans="2:5" x14ac:dyDescent="0.3">
      <c r="B180" s="1">
        <v>43651</v>
      </c>
      <c r="C180" t="s">
        <v>17</v>
      </c>
      <c r="D180" t="s">
        <v>10</v>
      </c>
      <c r="E180">
        <v>5</v>
      </c>
    </row>
    <row r="181" spans="2:5" x14ac:dyDescent="0.3">
      <c r="B181" s="1">
        <v>43488</v>
      </c>
      <c r="C181" t="s">
        <v>13</v>
      </c>
      <c r="D181" t="s">
        <v>5</v>
      </c>
      <c r="E181">
        <v>14</v>
      </c>
    </row>
    <row r="182" spans="2:5" x14ac:dyDescent="0.3">
      <c r="B182" s="1">
        <v>43385</v>
      </c>
      <c r="C182" t="s">
        <v>15</v>
      </c>
      <c r="D182" t="s">
        <v>16</v>
      </c>
      <c r="E182">
        <v>12</v>
      </c>
    </row>
    <row r="183" spans="2:5" x14ac:dyDescent="0.3">
      <c r="B183" s="1">
        <v>43362</v>
      </c>
      <c r="C183" t="s">
        <v>11</v>
      </c>
      <c r="D183" t="s">
        <v>19</v>
      </c>
      <c r="E183">
        <v>10</v>
      </c>
    </row>
    <row r="184" spans="2:5" x14ac:dyDescent="0.3">
      <c r="B184" s="1">
        <v>43443</v>
      </c>
      <c r="C184" t="s">
        <v>12</v>
      </c>
      <c r="D184" t="s">
        <v>10</v>
      </c>
      <c r="E184">
        <v>8</v>
      </c>
    </row>
    <row r="185" spans="2:5" x14ac:dyDescent="0.3">
      <c r="B185" s="1">
        <v>43634</v>
      </c>
      <c r="C185" t="s">
        <v>17</v>
      </c>
      <c r="D185" t="s">
        <v>10</v>
      </c>
      <c r="E185">
        <v>7</v>
      </c>
    </row>
    <row r="186" spans="2:5" x14ac:dyDescent="0.3">
      <c r="B186" s="1">
        <v>43940</v>
      </c>
      <c r="C186" t="s">
        <v>9</v>
      </c>
      <c r="D186" t="s">
        <v>7</v>
      </c>
      <c r="E186">
        <v>11</v>
      </c>
    </row>
    <row r="187" spans="2:5" x14ac:dyDescent="0.3">
      <c r="B187" s="1">
        <v>43670</v>
      </c>
      <c r="C187" t="s">
        <v>9</v>
      </c>
      <c r="D187" t="s">
        <v>16</v>
      </c>
      <c r="E187">
        <v>9</v>
      </c>
    </row>
    <row r="188" spans="2:5" x14ac:dyDescent="0.3">
      <c r="B188" s="1">
        <v>43858</v>
      </c>
      <c r="C188" t="s">
        <v>17</v>
      </c>
      <c r="D188" t="s">
        <v>16</v>
      </c>
      <c r="E188">
        <v>19</v>
      </c>
    </row>
    <row r="189" spans="2:5" x14ac:dyDescent="0.3">
      <c r="B189" s="1">
        <v>43682</v>
      </c>
      <c r="C189" t="s">
        <v>6</v>
      </c>
      <c r="D189" t="s">
        <v>16</v>
      </c>
      <c r="E189">
        <v>12</v>
      </c>
    </row>
    <row r="190" spans="2:5" x14ac:dyDescent="0.3">
      <c r="B190" s="1">
        <v>43185</v>
      </c>
      <c r="C190" t="s">
        <v>18</v>
      </c>
      <c r="D190" t="s">
        <v>7</v>
      </c>
      <c r="E190">
        <v>17</v>
      </c>
    </row>
    <row r="191" spans="2:5" x14ac:dyDescent="0.3">
      <c r="B191" s="1">
        <v>43704</v>
      </c>
      <c r="C191" t="s">
        <v>6</v>
      </c>
      <c r="D191" t="s">
        <v>7</v>
      </c>
      <c r="E191">
        <v>16</v>
      </c>
    </row>
    <row r="192" spans="2:5" x14ac:dyDescent="0.3">
      <c r="B192" s="1">
        <v>43195</v>
      </c>
      <c r="C192" t="s">
        <v>6</v>
      </c>
      <c r="D192" t="s">
        <v>10</v>
      </c>
      <c r="E192">
        <v>20</v>
      </c>
    </row>
    <row r="193" spans="2:5" x14ac:dyDescent="0.3">
      <c r="B193" s="1">
        <v>43425</v>
      </c>
      <c r="C193" t="s">
        <v>18</v>
      </c>
      <c r="D193" t="s">
        <v>19</v>
      </c>
      <c r="E193">
        <v>11</v>
      </c>
    </row>
    <row r="194" spans="2:5" x14ac:dyDescent="0.3">
      <c r="B194" s="1">
        <v>43405</v>
      </c>
      <c r="C194" t="s">
        <v>18</v>
      </c>
      <c r="D194" t="s">
        <v>7</v>
      </c>
      <c r="E194">
        <v>11</v>
      </c>
    </row>
    <row r="195" spans="2:5" x14ac:dyDescent="0.3">
      <c r="B195" s="1">
        <v>43279</v>
      </c>
      <c r="C195" t="s">
        <v>17</v>
      </c>
      <c r="D195" t="s">
        <v>16</v>
      </c>
      <c r="E195">
        <v>17</v>
      </c>
    </row>
    <row r="196" spans="2:5" x14ac:dyDescent="0.3">
      <c r="B196" s="1">
        <v>43561</v>
      </c>
      <c r="C196" t="s">
        <v>12</v>
      </c>
      <c r="D196" t="s">
        <v>14</v>
      </c>
      <c r="E196">
        <v>13</v>
      </c>
    </row>
    <row r="197" spans="2:5" x14ac:dyDescent="0.3">
      <c r="B197" s="1">
        <v>43252</v>
      </c>
      <c r="C197" t="s">
        <v>11</v>
      </c>
      <c r="D197" t="s">
        <v>14</v>
      </c>
      <c r="E197">
        <v>12</v>
      </c>
    </row>
    <row r="198" spans="2:5" x14ac:dyDescent="0.3">
      <c r="B198" s="1">
        <v>43509</v>
      </c>
      <c r="C198" t="s">
        <v>12</v>
      </c>
      <c r="D198" t="s">
        <v>10</v>
      </c>
      <c r="E198">
        <v>12</v>
      </c>
    </row>
    <row r="199" spans="2:5" x14ac:dyDescent="0.3">
      <c r="B199" s="1">
        <v>43513</v>
      </c>
      <c r="C199" t="s">
        <v>15</v>
      </c>
      <c r="D199" t="s">
        <v>16</v>
      </c>
      <c r="E199">
        <v>14</v>
      </c>
    </row>
    <row r="200" spans="2:5" x14ac:dyDescent="0.3">
      <c r="B200" s="1">
        <v>43790</v>
      </c>
      <c r="C200" t="s">
        <v>18</v>
      </c>
      <c r="D200" t="s">
        <v>16</v>
      </c>
      <c r="E200">
        <v>16</v>
      </c>
    </row>
    <row r="201" spans="2:5" x14ac:dyDescent="0.3">
      <c r="B201" s="1">
        <v>43578</v>
      </c>
      <c r="C201" t="s">
        <v>8</v>
      </c>
      <c r="D201" t="s">
        <v>14</v>
      </c>
      <c r="E201">
        <v>12</v>
      </c>
    </row>
    <row r="202" spans="2:5" x14ac:dyDescent="0.3">
      <c r="B202" s="1">
        <v>43558</v>
      </c>
      <c r="C202" t="s">
        <v>6</v>
      </c>
      <c r="D202" t="s">
        <v>5</v>
      </c>
      <c r="E202">
        <v>11</v>
      </c>
    </row>
    <row r="203" spans="2:5" x14ac:dyDescent="0.3">
      <c r="B203" s="1">
        <v>43708</v>
      </c>
      <c r="C203" t="s">
        <v>12</v>
      </c>
      <c r="D203" t="s">
        <v>7</v>
      </c>
      <c r="E203">
        <v>8</v>
      </c>
    </row>
    <row r="204" spans="2:5" x14ac:dyDescent="0.3">
      <c r="B204" s="1">
        <v>43289</v>
      </c>
      <c r="C204" t="s">
        <v>15</v>
      </c>
      <c r="D204" t="s">
        <v>7</v>
      </c>
      <c r="E204">
        <v>20</v>
      </c>
    </row>
    <row r="205" spans="2:5" x14ac:dyDescent="0.3">
      <c r="B205" s="1">
        <v>43554</v>
      </c>
      <c r="C205" t="s">
        <v>11</v>
      </c>
      <c r="D205" t="s">
        <v>5</v>
      </c>
      <c r="E205">
        <v>17</v>
      </c>
    </row>
    <row r="206" spans="2:5" x14ac:dyDescent="0.3">
      <c r="B206" s="1">
        <v>43300</v>
      </c>
      <c r="C206" t="s">
        <v>9</v>
      </c>
      <c r="D206" t="s">
        <v>19</v>
      </c>
      <c r="E206">
        <v>15</v>
      </c>
    </row>
    <row r="207" spans="2:5" x14ac:dyDescent="0.3">
      <c r="B207" s="1">
        <v>43683</v>
      </c>
      <c r="C207" t="s">
        <v>18</v>
      </c>
      <c r="D207" t="s">
        <v>5</v>
      </c>
      <c r="E207">
        <v>13</v>
      </c>
    </row>
    <row r="208" spans="2:5" x14ac:dyDescent="0.3">
      <c r="B208" s="1">
        <v>43421</v>
      </c>
      <c r="C208" t="s">
        <v>6</v>
      </c>
      <c r="D208" t="s">
        <v>7</v>
      </c>
      <c r="E208">
        <v>19</v>
      </c>
    </row>
    <row r="209" spans="2:5" x14ac:dyDescent="0.3">
      <c r="B209" s="1">
        <v>43321</v>
      </c>
      <c r="C209" t="s">
        <v>9</v>
      </c>
      <c r="D209" t="s">
        <v>7</v>
      </c>
      <c r="E209">
        <v>20</v>
      </c>
    </row>
    <row r="210" spans="2:5" x14ac:dyDescent="0.3">
      <c r="B210" s="1">
        <v>43802</v>
      </c>
      <c r="C210" t="s">
        <v>9</v>
      </c>
      <c r="D210" t="s">
        <v>7</v>
      </c>
      <c r="E210">
        <v>19</v>
      </c>
    </row>
    <row r="211" spans="2:5" x14ac:dyDescent="0.3">
      <c r="B211" s="1">
        <v>43636</v>
      </c>
      <c r="C211" t="s">
        <v>6</v>
      </c>
      <c r="D211" t="s">
        <v>10</v>
      </c>
      <c r="E211">
        <v>9</v>
      </c>
    </row>
    <row r="212" spans="2:5" x14ac:dyDescent="0.3">
      <c r="B212" s="1">
        <v>43903</v>
      </c>
      <c r="C212" t="s">
        <v>4</v>
      </c>
      <c r="D212" t="s">
        <v>19</v>
      </c>
      <c r="E212">
        <v>15</v>
      </c>
    </row>
    <row r="213" spans="2:5" x14ac:dyDescent="0.3">
      <c r="B213" s="1">
        <v>43276</v>
      </c>
      <c r="C213" t="s">
        <v>12</v>
      </c>
      <c r="D213" t="s">
        <v>5</v>
      </c>
      <c r="E213">
        <v>10</v>
      </c>
    </row>
    <row r="214" spans="2:5" x14ac:dyDescent="0.3">
      <c r="B214" s="1">
        <v>43214</v>
      </c>
      <c r="C214" t="s">
        <v>8</v>
      </c>
      <c r="D214" t="s">
        <v>19</v>
      </c>
      <c r="E214">
        <v>10</v>
      </c>
    </row>
    <row r="215" spans="2:5" x14ac:dyDescent="0.3">
      <c r="B215" s="1">
        <v>43444</v>
      </c>
      <c r="C215" t="s">
        <v>18</v>
      </c>
      <c r="D215" t="s">
        <v>14</v>
      </c>
      <c r="E215">
        <v>16</v>
      </c>
    </row>
    <row r="216" spans="2:5" x14ac:dyDescent="0.3">
      <c r="B216" s="1">
        <v>43212</v>
      </c>
      <c r="C216" t="s">
        <v>4</v>
      </c>
      <c r="D216" t="s">
        <v>5</v>
      </c>
      <c r="E216">
        <v>20</v>
      </c>
    </row>
    <row r="217" spans="2:5" x14ac:dyDescent="0.3">
      <c r="B217" s="1">
        <v>43114</v>
      </c>
      <c r="C217" t="s">
        <v>17</v>
      </c>
      <c r="D217" t="s">
        <v>19</v>
      </c>
      <c r="E217">
        <v>8</v>
      </c>
    </row>
    <row r="218" spans="2:5" x14ac:dyDescent="0.3">
      <c r="B218" s="1">
        <v>43603</v>
      </c>
      <c r="C218" t="s">
        <v>18</v>
      </c>
      <c r="D218" t="s">
        <v>10</v>
      </c>
      <c r="E218">
        <v>20</v>
      </c>
    </row>
    <row r="219" spans="2:5" x14ac:dyDescent="0.3">
      <c r="B219" s="1">
        <v>43613</v>
      </c>
      <c r="C219" t="s">
        <v>12</v>
      </c>
      <c r="D219" t="s">
        <v>14</v>
      </c>
      <c r="E219">
        <v>8</v>
      </c>
    </row>
    <row r="220" spans="2:5" x14ac:dyDescent="0.3">
      <c r="B220" s="1">
        <v>43404</v>
      </c>
      <c r="C220" t="s">
        <v>8</v>
      </c>
      <c r="D220" t="s">
        <v>14</v>
      </c>
      <c r="E220">
        <v>16</v>
      </c>
    </row>
    <row r="221" spans="2:5" x14ac:dyDescent="0.3">
      <c r="B221" s="1">
        <v>43902</v>
      </c>
      <c r="C221" t="s">
        <v>12</v>
      </c>
      <c r="D221" t="s">
        <v>14</v>
      </c>
      <c r="E221">
        <v>15</v>
      </c>
    </row>
    <row r="222" spans="2:5" x14ac:dyDescent="0.3">
      <c r="B222" s="1">
        <v>43549</v>
      </c>
      <c r="C222" t="s">
        <v>9</v>
      </c>
      <c r="D222" t="s">
        <v>5</v>
      </c>
      <c r="E222">
        <v>19</v>
      </c>
    </row>
    <row r="223" spans="2:5" x14ac:dyDescent="0.3">
      <c r="B223" s="1">
        <v>43770</v>
      </c>
      <c r="C223" t="s">
        <v>8</v>
      </c>
      <c r="D223" t="s">
        <v>10</v>
      </c>
      <c r="E223">
        <v>7</v>
      </c>
    </row>
    <row r="224" spans="2:5" x14ac:dyDescent="0.3">
      <c r="B224" s="1">
        <v>43893</v>
      </c>
      <c r="C224" t="s">
        <v>11</v>
      </c>
      <c r="D224" t="s">
        <v>14</v>
      </c>
      <c r="E224">
        <v>14</v>
      </c>
    </row>
    <row r="225" spans="2:5" x14ac:dyDescent="0.3">
      <c r="B225" s="1">
        <v>43548</v>
      </c>
      <c r="C225" t="s">
        <v>15</v>
      </c>
      <c r="D225" t="s">
        <v>16</v>
      </c>
      <c r="E225">
        <v>5</v>
      </c>
    </row>
    <row r="226" spans="2:5" x14ac:dyDescent="0.3">
      <c r="B226" s="1">
        <v>43722</v>
      </c>
      <c r="C226" t="s">
        <v>6</v>
      </c>
      <c r="D226" t="s">
        <v>16</v>
      </c>
      <c r="E226">
        <v>18</v>
      </c>
    </row>
    <row r="227" spans="2:5" x14ac:dyDescent="0.3">
      <c r="B227" s="1">
        <v>43872</v>
      </c>
      <c r="C227" t="s">
        <v>6</v>
      </c>
      <c r="D227" t="s">
        <v>14</v>
      </c>
      <c r="E227">
        <v>20</v>
      </c>
    </row>
    <row r="228" spans="2:5" x14ac:dyDescent="0.3">
      <c r="B228" s="1">
        <v>43688</v>
      </c>
      <c r="C228" t="s">
        <v>9</v>
      </c>
      <c r="D228" t="s">
        <v>14</v>
      </c>
      <c r="E228">
        <v>20</v>
      </c>
    </row>
    <row r="229" spans="2:5" x14ac:dyDescent="0.3">
      <c r="B229" s="1">
        <v>43297</v>
      </c>
      <c r="C229" t="s">
        <v>13</v>
      </c>
      <c r="D229" t="s">
        <v>14</v>
      </c>
      <c r="E229">
        <v>16</v>
      </c>
    </row>
    <row r="230" spans="2:5" x14ac:dyDescent="0.3">
      <c r="B230" s="1">
        <v>43864</v>
      </c>
      <c r="C230" t="s">
        <v>17</v>
      </c>
      <c r="D230" t="s">
        <v>5</v>
      </c>
      <c r="E230">
        <v>5</v>
      </c>
    </row>
    <row r="231" spans="2:5" x14ac:dyDescent="0.3">
      <c r="B231" s="1">
        <v>43285</v>
      </c>
      <c r="C231" t="s">
        <v>8</v>
      </c>
      <c r="D231" t="s">
        <v>19</v>
      </c>
      <c r="E231">
        <v>17</v>
      </c>
    </row>
    <row r="232" spans="2:5" x14ac:dyDescent="0.3">
      <c r="B232" s="1">
        <v>43323</v>
      </c>
      <c r="C232" t="s">
        <v>12</v>
      </c>
      <c r="D232" t="s">
        <v>5</v>
      </c>
      <c r="E232">
        <v>6</v>
      </c>
    </row>
    <row r="233" spans="2:5" x14ac:dyDescent="0.3">
      <c r="B233" s="1">
        <v>43778</v>
      </c>
      <c r="C233" t="s">
        <v>15</v>
      </c>
      <c r="D233" t="s">
        <v>14</v>
      </c>
      <c r="E233">
        <v>5</v>
      </c>
    </row>
    <row r="234" spans="2:5" x14ac:dyDescent="0.3">
      <c r="B234" s="1">
        <v>43251</v>
      </c>
      <c r="C234" t="s">
        <v>6</v>
      </c>
      <c r="D234" t="s">
        <v>14</v>
      </c>
      <c r="E234">
        <v>7</v>
      </c>
    </row>
    <row r="235" spans="2:5" x14ac:dyDescent="0.3">
      <c r="B235" s="1">
        <v>43370</v>
      </c>
      <c r="C235" t="s">
        <v>6</v>
      </c>
      <c r="D235" t="s">
        <v>19</v>
      </c>
      <c r="E235">
        <v>14</v>
      </c>
    </row>
    <row r="236" spans="2:5" x14ac:dyDescent="0.3">
      <c r="B236" s="1">
        <v>43612</v>
      </c>
      <c r="C236" t="s">
        <v>13</v>
      </c>
      <c r="D236" t="s">
        <v>10</v>
      </c>
      <c r="E236">
        <v>12</v>
      </c>
    </row>
    <row r="237" spans="2:5" x14ac:dyDescent="0.3">
      <c r="B237" s="1">
        <v>43908</v>
      </c>
      <c r="C237" t="s">
        <v>15</v>
      </c>
      <c r="D237" t="s">
        <v>14</v>
      </c>
      <c r="E237">
        <v>17</v>
      </c>
    </row>
    <row r="238" spans="2:5" x14ac:dyDescent="0.3">
      <c r="B238" s="1">
        <v>43886</v>
      </c>
      <c r="C238" t="s">
        <v>12</v>
      </c>
      <c r="D238" t="s">
        <v>10</v>
      </c>
      <c r="E238">
        <v>13</v>
      </c>
    </row>
    <row r="239" spans="2:5" x14ac:dyDescent="0.3">
      <c r="B239" s="1">
        <v>43502</v>
      </c>
      <c r="C239" t="s">
        <v>13</v>
      </c>
      <c r="D239" t="s">
        <v>14</v>
      </c>
      <c r="E239">
        <v>15</v>
      </c>
    </row>
    <row r="240" spans="2:5" x14ac:dyDescent="0.3">
      <c r="B240" s="1">
        <v>43109</v>
      </c>
      <c r="C240" t="s">
        <v>11</v>
      </c>
      <c r="D240" t="s">
        <v>19</v>
      </c>
      <c r="E240">
        <v>5</v>
      </c>
    </row>
    <row r="241" spans="2:5" x14ac:dyDescent="0.3">
      <c r="B241" s="1">
        <v>43165</v>
      </c>
      <c r="C241" t="s">
        <v>9</v>
      </c>
      <c r="D241" t="s">
        <v>5</v>
      </c>
      <c r="E241">
        <v>15</v>
      </c>
    </row>
    <row r="242" spans="2:5" x14ac:dyDescent="0.3">
      <c r="B242" s="1">
        <v>43673</v>
      </c>
      <c r="C242" t="s">
        <v>11</v>
      </c>
      <c r="D242" t="s">
        <v>19</v>
      </c>
      <c r="E242">
        <v>15</v>
      </c>
    </row>
    <row r="243" spans="2:5" x14ac:dyDescent="0.3">
      <c r="B243" s="1">
        <v>43194</v>
      </c>
      <c r="C243" t="s">
        <v>12</v>
      </c>
      <c r="D243" t="s">
        <v>7</v>
      </c>
      <c r="E243">
        <v>5</v>
      </c>
    </row>
    <row r="244" spans="2:5" x14ac:dyDescent="0.3">
      <c r="B244" s="1">
        <v>43280</v>
      </c>
      <c r="C244" t="s">
        <v>17</v>
      </c>
      <c r="D244" t="s">
        <v>5</v>
      </c>
      <c r="E244">
        <v>8</v>
      </c>
    </row>
    <row r="245" spans="2:5" x14ac:dyDescent="0.3">
      <c r="B245" s="1">
        <v>43911</v>
      </c>
      <c r="C245" t="s">
        <v>8</v>
      </c>
      <c r="D245" t="s">
        <v>16</v>
      </c>
      <c r="E245">
        <v>14</v>
      </c>
    </row>
    <row r="246" spans="2:5" x14ac:dyDescent="0.3">
      <c r="B246" s="1">
        <v>43350</v>
      </c>
      <c r="C246" t="s">
        <v>15</v>
      </c>
      <c r="D246" t="s">
        <v>16</v>
      </c>
      <c r="E246">
        <v>13</v>
      </c>
    </row>
    <row r="247" spans="2:5" x14ac:dyDescent="0.3">
      <c r="B247" s="1">
        <v>43569</v>
      </c>
      <c r="C247" t="s">
        <v>15</v>
      </c>
      <c r="D247" t="s">
        <v>16</v>
      </c>
      <c r="E247">
        <v>13</v>
      </c>
    </row>
    <row r="248" spans="2:5" x14ac:dyDescent="0.3">
      <c r="B248" s="1">
        <v>43446</v>
      </c>
      <c r="C248" t="s">
        <v>8</v>
      </c>
      <c r="D248" t="s">
        <v>19</v>
      </c>
      <c r="E248">
        <v>10</v>
      </c>
    </row>
    <row r="249" spans="2:5" x14ac:dyDescent="0.3">
      <c r="B249" s="1">
        <v>43172</v>
      </c>
      <c r="C249" t="s">
        <v>18</v>
      </c>
      <c r="D249" t="s">
        <v>10</v>
      </c>
      <c r="E249">
        <v>19</v>
      </c>
    </row>
    <row r="250" spans="2:5" x14ac:dyDescent="0.3">
      <c r="B250" s="1">
        <v>43293</v>
      </c>
      <c r="C250" t="s">
        <v>15</v>
      </c>
      <c r="D250" t="s">
        <v>14</v>
      </c>
      <c r="E250">
        <v>19</v>
      </c>
    </row>
    <row r="251" spans="2:5" x14ac:dyDescent="0.3">
      <c r="B251" s="1">
        <v>43825</v>
      </c>
      <c r="C251" t="s">
        <v>18</v>
      </c>
      <c r="D251" t="s">
        <v>14</v>
      </c>
      <c r="E251">
        <v>11</v>
      </c>
    </row>
    <row r="252" spans="2:5" x14ac:dyDescent="0.3">
      <c r="B252" s="1">
        <v>43179</v>
      </c>
      <c r="C252" t="s">
        <v>11</v>
      </c>
      <c r="D252" t="s">
        <v>19</v>
      </c>
      <c r="E252">
        <v>10</v>
      </c>
    </row>
    <row r="253" spans="2:5" x14ac:dyDescent="0.3">
      <c r="B253" s="1">
        <v>43214</v>
      </c>
      <c r="C253" t="s">
        <v>6</v>
      </c>
      <c r="D253" t="s">
        <v>10</v>
      </c>
      <c r="E253">
        <v>13</v>
      </c>
    </row>
    <row r="254" spans="2:5" x14ac:dyDescent="0.3">
      <c r="B254" s="1">
        <v>43390</v>
      </c>
      <c r="C254" t="s">
        <v>12</v>
      </c>
      <c r="D254" t="s">
        <v>7</v>
      </c>
      <c r="E254">
        <v>6</v>
      </c>
    </row>
    <row r="255" spans="2:5" x14ac:dyDescent="0.3">
      <c r="B255" s="1">
        <v>43769</v>
      </c>
      <c r="C255" t="s">
        <v>13</v>
      </c>
      <c r="D255" t="s">
        <v>5</v>
      </c>
      <c r="E255">
        <v>18</v>
      </c>
    </row>
    <row r="256" spans="2:5" x14ac:dyDescent="0.3">
      <c r="B256" s="1">
        <v>43700</v>
      </c>
      <c r="C256" t="s">
        <v>17</v>
      </c>
      <c r="D256" t="s">
        <v>7</v>
      </c>
      <c r="E256">
        <v>18</v>
      </c>
    </row>
    <row r="257" spans="2:5" x14ac:dyDescent="0.3">
      <c r="B257" s="1">
        <v>43938</v>
      </c>
      <c r="C257" t="s">
        <v>8</v>
      </c>
      <c r="D257" t="s">
        <v>19</v>
      </c>
      <c r="E257">
        <v>6</v>
      </c>
    </row>
    <row r="258" spans="2:5" x14ac:dyDescent="0.3">
      <c r="B258" s="1">
        <v>43301</v>
      </c>
      <c r="C258" t="s">
        <v>15</v>
      </c>
      <c r="D258" t="s">
        <v>7</v>
      </c>
      <c r="E258">
        <v>9</v>
      </c>
    </row>
    <row r="259" spans="2:5" x14ac:dyDescent="0.3">
      <c r="B259" s="1">
        <v>43470</v>
      </c>
      <c r="C259" t="s">
        <v>11</v>
      </c>
      <c r="D259" t="s">
        <v>5</v>
      </c>
      <c r="E259">
        <v>17</v>
      </c>
    </row>
    <row r="260" spans="2:5" x14ac:dyDescent="0.3">
      <c r="B260" s="1">
        <v>43116</v>
      </c>
      <c r="C260" t="s">
        <v>12</v>
      </c>
      <c r="D260" t="s">
        <v>19</v>
      </c>
      <c r="E260">
        <v>12</v>
      </c>
    </row>
    <row r="261" spans="2:5" x14ac:dyDescent="0.3">
      <c r="B261" s="1">
        <v>43240</v>
      </c>
      <c r="C261" t="s">
        <v>15</v>
      </c>
      <c r="D261" t="s">
        <v>14</v>
      </c>
      <c r="E261">
        <v>7</v>
      </c>
    </row>
    <row r="262" spans="2:5" x14ac:dyDescent="0.3">
      <c r="B262" s="1">
        <v>43591</v>
      </c>
      <c r="C262" t="s">
        <v>15</v>
      </c>
      <c r="D262" t="s">
        <v>7</v>
      </c>
      <c r="E262">
        <v>7</v>
      </c>
    </row>
    <row r="263" spans="2:5" x14ac:dyDescent="0.3">
      <c r="B263" s="1">
        <v>43439</v>
      </c>
      <c r="C263" t="s">
        <v>13</v>
      </c>
      <c r="D263" t="s">
        <v>19</v>
      </c>
      <c r="E263">
        <v>10</v>
      </c>
    </row>
    <row r="264" spans="2:5" x14ac:dyDescent="0.3">
      <c r="B264" s="1">
        <v>43571</v>
      </c>
      <c r="C264" t="s">
        <v>18</v>
      </c>
      <c r="D264" t="s">
        <v>14</v>
      </c>
      <c r="E264">
        <v>20</v>
      </c>
    </row>
    <row r="265" spans="2:5" x14ac:dyDescent="0.3">
      <c r="B265" s="1">
        <v>43329</v>
      </c>
      <c r="C265" t="s">
        <v>17</v>
      </c>
      <c r="D265" t="s">
        <v>7</v>
      </c>
      <c r="E265">
        <v>16</v>
      </c>
    </row>
    <row r="266" spans="2:5" x14ac:dyDescent="0.3">
      <c r="B266" s="1">
        <v>43692</v>
      </c>
      <c r="C266" t="s">
        <v>13</v>
      </c>
      <c r="D266" t="s">
        <v>19</v>
      </c>
      <c r="E266">
        <v>19</v>
      </c>
    </row>
    <row r="267" spans="2:5" x14ac:dyDescent="0.3">
      <c r="B267" s="1">
        <v>43448</v>
      </c>
      <c r="C267" t="s">
        <v>12</v>
      </c>
      <c r="D267" t="s">
        <v>5</v>
      </c>
      <c r="E267">
        <v>16</v>
      </c>
    </row>
    <row r="268" spans="2:5" x14ac:dyDescent="0.3">
      <c r="B268" s="1">
        <v>43300</v>
      </c>
      <c r="C268" t="s">
        <v>4</v>
      </c>
      <c r="D268" t="s">
        <v>19</v>
      </c>
      <c r="E268">
        <v>11</v>
      </c>
    </row>
    <row r="269" spans="2:5" x14ac:dyDescent="0.3">
      <c r="B269" s="1">
        <v>43161</v>
      </c>
      <c r="C269" t="s">
        <v>11</v>
      </c>
      <c r="D269" t="s">
        <v>7</v>
      </c>
      <c r="E269">
        <v>6</v>
      </c>
    </row>
    <row r="270" spans="2:5" x14ac:dyDescent="0.3">
      <c r="B270" s="1">
        <v>43787</v>
      </c>
      <c r="C270" t="s">
        <v>8</v>
      </c>
      <c r="D270" t="s">
        <v>7</v>
      </c>
      <c r="E270">
        <v>14</v>
      </c>
    </row>
    <row r="271" spans="2:5" x14ac:dyDescent="0.3">
      <c r="B271" s="1">
        <v>43387</v>
      </c>
      <c r="C271" t="s">
        <v>8</v>
      </c>
      <c r="D271" t="s">
        <v>16</v>
      </c>
      <c r="E271">
        <v>19</v>
      </c>
    </row>
    <row r="272" spans="2:5" x14ac:dyDescent="0.3">
      <c r="B272" s="1">
        <v>43849</v>
      </c>
      <c r="C272" t="s">
        <v>4</v>
      </c>
      <c r="D272" t="s">
        <v>10</v>
      </c>
      <c r="E272">
        <v>13</v>
      </c>
    </row>
    <row r="273" spans="2:5" x14ac:dyDescent="0.3">
      <c r="B273" s="1">
        <v>43581</v>
      </c>
      <c r="C273" t="s">
        <v>18</v>
      </c>
      <c r="D273" t="s">
        <v>19</v>
      </c>
      <c r="E273">
        <v>13</v>
      </c>
    </row>
    <row r="274" spans="2:5" x14ac:dyDescent="0.3">
      <c r="B274" s="1">
        <v>43142</v>
      </c>
      <c r="C274" t="s">
        <v>12</v>
      </c>
      <c r="D274" t="s">
        <v>16</v>
      </c>
      <c r="E274">
        <v>18</v>
      </c>
    </row>
    <row r="275" spans="2:5" x14ac:dyDescent="0.3">
      <c r="B275" s="1">
        <v>43217</v>
      </c>
      <c r="C275" t="s">
        <v>12</v>
      </c>
      <c r="D275" t="s">
        <v>16</v>
      </c>
      <c r="E275">
        <v>15</v>
      </c>
    </row>
    <row r="276" spans="2:5" x14ac:dyDescent="0.3">
      <c r="B276" s="1">
        <v>43339</v>
      </c>
      <c r="C276" t="s">
        <v>4</v>
      </c>
      <c r="D276" t="s">
        <v>7</v>
      </c>
      <c r="E276">
        <v>12</v>
      </c>
    </row>
    <row r="277" spans="2:5" x14ac:dyDescent="0.3">
      <c r="B277" s="1">
        <v>43564</v>
      </c>
      <c r="C277" t="s">
        <v>8</v>
      </c>
      <c r="D277" t="s">
        <v>5</v>
      </c>
      <c r="E277">
        <v>18</v>
      </c>
    </row>
    <row r="278" spans="2:5" x14ac:dyDescent="0.3">
      <c r="B278" s="1">
        <v>43138</v>
      </c>
      <c r="C278" t="s">
        <v>9</v>
      </c>
      <c r="D278" t="s">
        <v>19</v>
      </c>
      <c r="E278">
        <v>16</v>
      </c>
    </row>
    <row r="279" spans="2:5" x14ac:dyDescent="0.3">
      <c r="B279" s="1">
        <v>43560</v>
      </c>
      <c r="C279" t="s">
        <v>9</v>
      </c>
      <c r="D279" t="s">
        <v>5</v>
      </c>
      <c r="E279">
        <v>17</v>
      </c>
    </row>
    <row r="280" spans="2:5" x14ac:dyDescent="0.3">
      <c r="B280" s="1">
        <v>43270</v>
      </c>
      <c r="C280" t="s">
        <v>11</v>
      </c>
      <c r="D280" t="s">
        <v>16</v>
      </c>
      <c r="E280">
        <v>20</v>
      </c>
    </row>
    <row r="281" spans="2:5" x14ac:dyDescent="0.3">
      <c r="B281" s="1">
        <v>43166</v>
      </c>
      <c r="C281" t="s">
        <v>13</v>
      </c>
      <c r="D281" t="s">
        <v>14</v>
      </c>
      <c r="E281">
        <v>11</v>
      </c>
    </row>
    <row r="282" spans="2:5" x14ac:dyDescent="0.3">
      <c r="B282" s="1">
        <v>43157</v>
      </c>
      <c r="C282" t="s">
        <v>11</v>
      </c>
      <c r="D282" t="s">
        <v>19</v>
      </c>
      <c r="E282">
        <v>20</v>
      </c>
    </row>
    <row r="283" spans="2:5" x14ac:dyDescent="0.3">
      <c r="B283" s="1">
        <v>43661</v>
      </c>
      <c r="C283" t="s">
        <v>17</v>
      </c>
      <c r="D283" t="s">
        <v>10</v>
      </c>
      <c r="E283">
        <v>15</v>
      </c>
    </row>
    <row r="284" spans="2:5" x14ac:dyDescent="0.3">
      <c r="B284" s="1">
        <v>43792</v>
      </c>
      <c r="C284" t="s">
        <v>15</v>
      </c>
      <c r="D284" t="s">
        <v>7</v>
      </c>
      <c r="E284">
        <v>13</v>
      </c>
    </row>
    <row r="285" spans="2:5" x14ac:dyDescent="0.3">
      <c r="B285" s="1">
        <v>43933</v>
      </c>
      <c r="C285" t="s">
        <v>9</v>
      </c>
      <c r="D285" t="s">
        <v>14</v>
      </c>
      <c r="E285">
        <v>9</v>
      </c>
    </row>
    <row r="286" spans="2:5" x14ac:dyDescent="0.3">
      <c r="B286" s="1">
        <v>43151</v>
      </c>
      <c r="C286" t="s">
        <v>17</v>
      </c>
      <c r="D286" t="s">
        <v>16</v>
      </c>
      <c r="E286">
        <v>8</v>
      </c>
    </row>
    <row r="287" spans="2:5" x14ac:dyDescent="0.3">
      <c r="B287" s="1">
        <v>43597</v>
      </c>
      <c r="C287" t="s">
        <v>4</v>
      </c>
      <c r="D287" t="s">
        <v>19</v>
      </c>
      <c r="E287">
        <v>5</v>
      </c>
    </row>
    <row r="288" spans="2:5" x14ac:dyDescent="0.3">
      <c r="B288" s="1">
        <v>43609</v>
      </c>
      <c r="C288" t="s">
        <v>9</v>
      </c>
      <c r="D288" t="s">
        <v>16</v>
      </c>
      <c r="E288">
        <v>17</v>
      </c>
    </row>
    <row r="289" spans="2:5" x14ac:dyDescent="0.3">
      <c r="B289" s="1">
        <v>43802</v>
      </c>
      <c r="C289" t="s">
        <v>11</v>
      </c>
      <c r="D289" t="s">
        <v>5</v>
      </c>
      <c r="E289">
        <v>7</v>
      </c>
    </row>
    <row r="290" spans="2:5" x14ac:dyDescent="0.3">
      <c r="B290" s="1">
        <v>43463</v>
      </c>
      <c r="C290" t="s">
        <v>8</v>
      </c>
      <c r="D290" t="s">
        <v>14</v>
      </c>
      <c r="E290">
        <v>12</v>
      </c>
    </row>
    <row r="291" spans="2:5" x14ac:dyDescent="0.3">
      <c r="B291" s="1">
        <v>43892</v>
      </c>
      <c r="C291" t="s">
        <v>13</v>
      </c>
      <c r="D291" t="s">
        <v>19</v>
      </c>
      <c r="E291">
        <v>15</v>
      </c>
    </row>
    <row r="292" spans="2:5" x14ac:dyDescent="0.3">
      <c r="B292" s="1">
        <v>43273</v>
      </c>
      <c r="C292" t="s">
        <v>18</v>
      </c>
      <c r="D292" t="s">
        <v>14</v>
      </c>
      <c r="E292">
        <v>14</v>
      </c>
    </row>
    <row r="293" spans="2:5" x14ac:dyDescent="0.3">
      <c r="B293" s="1">
        <v>43185</v>
      </c>
      <c r="C293" t="s">
        <v>15</v>
      </c>
      <c r="D293" t="s">
        <v>14</v>
      </c>
      <c r="E293">
        <v>8</v>
      </c>
    </row>
    <row r="294" spans="2:5" x14ac:dyDescent="0.3">
      <c r="B294" s="1">
        <v>43779</v>
      </c>
      <c r="C294" t="s">
        <v>11</v>
      </c>
      <c r="D294" t="s">
        <v>19</v>
      </c>
      <c r="E294">
        <v>5</v>
      </c>
    </row>
    <row r="295" spans="2:5" x14ac:dyDescent="0.3">
      <c r="B295" s="1">
        <v>43818</v>
      </c>
      <c r="C295" t="s">
        <v>18</v>
      </c>
      <c r="D295" t="s">
        <v>19</v>
      </c>
      <c r="E295">
        <v>13</v>
      </c>
    </row>
    <row r="296" spans="2:5" x14ac:dyDescent="0.3">
      <c r="B296" s="1">
        <v>43885</v>
      </c>
      <c r="C296" t="s">
        <v>18</v>
      </c>
      <c r="D296" t="s">
        <v>10</v>
      </c>
      <c r="E296">
        <v>5</v>
      </c>
    </row>
    <row r="297" spans="2:5" x14ac:dyDescent="0.3">
      <c r="B297" s="1">
        <v>43368</v>
      </c>
      <c r="C297" t="s">
        <v>13</v>
      </c>
      <c r="D297" t="s">
        <v>10</v>
      </c>
      <c r="E297">
        <v>11</v>
      </c>
    </row>
    <row r="298" spans="2:5" x14ac:dyDescent="0.3">
      <c r="B298" s="1">
        <v>43684</v>
      </c>
      <c r="C298" t="s">
        <v>17</v>
      </c>
      <c r="D298" t="s">
        <v>5</v>
      </c>
      <c r="E298">
        <v>13</v>
      </c>
    </row>
    <row r="299" spans="2:5" x14ac:dyDescent="0.3">
      <c r="B299" s="1">
        <v>43797</v>
      </c>
      <c r="C299" t="s">
        <v>11</v>
      </c>
      <c r="D299" t="s">
        <v>16</v>
      </c>
      <c r="E299">
        <v>18</v>
      </c>
    </row>
    <row r="300" spans="2:5" x14ac:dyDescent="0.3">
      <c r="B300" s="1">
        <v>43595</v>
      </c>
      <c r="C300" t="s">
        <v>12</v>
      </c>
      <c r="D300" t="s">
        <v>14</v>
      </c>
      <c r="E300">
        <v>9</v>
      </c>
    </row>
    <row r="301" spans="2:5" x14ac:dyDescent="0.3">
      <c r="B301" s="1">
        <v>43346</v>
      </c>
      <c r="C301" t="s">
        <v>18</v>
      </c>
      <c r="D301" t="s">
        <v>10</v>
      </c>
      <c r="E301">
        <v>5</v>
      </c>
    </row>
    <row r="302" spans="2:5" x14ac:dyDescent="0.3">
      <c r="B302" s="1">
        <v>43630</v>
      </c>
      <c r="C302" t="s">
        <v>6</v>
      </c>
      <c r="D302" t="s">
        <v>5</v>
      </c>
      <c r="E302">
        <v>14</v>
      </c>
    </row>
    <row r="303" spans="2:5" x14ac:dyDescent="0.3">
      <c r="B303" s="1">
        <v>43357</v>
      </c>
      <c r="C303" t="s">
        <v>11</v>
      </c>
      <c r="D303" t="s">
        <v>7</v>
      </c>
      <c r="E303">
        <v>15</v>
      </c>
    </row>
    <row r="304" spans="2:5" x14ac:dyDescent="0.3">
      <c r="B304" s="1">
        <v>43292</v>
      </c>
      <c r="C304" t="s">
        <v>6</v>
      </c>
      <c r="D304" t="s">
        <v>14</v>
      </c>
      <c r="E304">
        <v>19</v>
      </c>
    </row>
    <row r="305" spans="2:5" x14ac:dyDescent="0.3">
      <c r="B305" s="1">
        <v>43318</v>
      </c>
      <c r="C305" t="s">
        <v>11</v>
      </c>
      <c r="D305" t="s">
        <v>16</v>
      </c>
      <c r="E305">
        <v>10</v>
      </c>
    </row>
    <row r="306" spans="2:5" x14ac:dyDescent="0.3">
      <c r="B306" s="1">
        <v>43890</v>
      </c>
      <c r="C306" t="s">
        <v>17</v>
      </c>
      <c r="D306" t="s">
        <v>7</v>
      </c>
      <c r="E306">
        <v>16</v>
      </c>
    </row>
    <row r="307" spans="2:5" x14ac:dyDescent="0.3">
      <c r="B307" s="1">
        <v>43358</v>
      </c>
      <c r="C307" t="s">
        <v>8</v>
      </c>
      <c r="D307" t="s">
        <v>7</v>
      </c>
      <c r="E307">
        <v>11</v>
      </c>
    </row>
    <row r="308" spans="2:5" x14ac:dyDescent="0.3">
      <c r="B308" s="1">
        <v>43529</v>
      </c>
      <c r="C308" t="s">
        <v>17</v>
      </c>
      <c r="D308" t="s">
        <v>5</v>
      </c>
      <c r="E308">
        <v>20</v>
      </c>
    </row>
    <row r="309" spans="2:5" x14ac:dyDescent="0.3">
      <c r="B309" s="1">
        <v>43566</v>
      </c>
      <c r="C309" t="s">
        <v>18</v>
      </c>
      <c r="D309" t="s">
        <v>10</v>
      </c>
      <c r="E309">
        <v>16</v>
      </c>
    </row>
    <row r="310" spans="2:5" x14ac:dyDescent="0.3">
      <c r="B310" s="1">
        <v>43633</v>
      </c>
      <c r="C310" t="s">
        <v>12</v>
      </c>
      <c r="D310" t="s">
        <v>5</v>
      </c>
      <c r="E310">
        <v>18</v>
      </c>
    </row>
    <row r="311" spans="2:5" x14ac:dyDescent="0.3">
      <c r="B311" s="1">
        <v>43296</v>
      </c>
      <c r="C311" t="s">
        <v>11</v>
      </c>
      <c r="D311" t="s">
        <v>10</v>
      </c>
      <c r="E311">
        <v>14</v>
      </c>
    </row>
    <row r="312" spans="2:5" x14ac:dyDescent="0.3">
      <c r="B312" s="1">
        <v>43353</v>
      </c>
      <c r="C312" t="s">
        <v>11</v>
      </c>
      <c r="D312" t="s">
        <v>14</v>
      </c>
      <c r="E312">
        <v>8</v>
      </c>
    </row>
    <row r="313" spans="2:5" x14ac:dyDescent="0.3">
      <c r="B313" s="1">
        <v>43288</v>
      </c>
      <c r="C313" t="s">
        <v>18</v>
      </c>
      <c r="D313" t="s">
        <v>10</v>
      </c>
      <c r="E313">
        <v>8</v>
      </c>
    </row>
    <row r="314" spans="2:5" x14ac:dyDescent="0.3">
      <c r="B314" s="1">
        <v>43419</v>
      </c>
      <c r="C314" t="s">
        <v>18</v>
      </c>
      <c r="D314" t="s">
        <v>14</v>
      </c>
      <c r="E314">
        <v>5</v>
      </c>
    </row>
    <row r="315" spans="2:5" x14ac:dyDescent="0.3">
      <c r="B315" s="1">
        <v>43378</v>
      </c>
      <c r="C315" t="s">
        <v>8</v>
      </c>
      <c r="D315" t="s">
        <v>16</v>
      </c>
      <c r="E315">
        <v>18</v>
      </c>
    </row>
    <row r="316" spans="2:5" x14ac:dyDescent="0.3">
      <c r="B316" s="1">
        <v>43918</v>
      </c>
      <c r="C316" t="s">
        <v>15</v>
      </c>
      <c r="D316" t="s">
        <v>10</v>
      </c>
      <c r="E316">
        <v>14</v>
      </c>
    </row>
    <row r="317" spans="2:5" x14ac:dyDescent="0.3">
      <c r="B317" s="1">
        <v>43333</v>
      </c>
      <c r="C317" t="s">
        <v>8</v>
      </c>
      <c r="D317" t="s">
        <v>19</v>
      </c>
      <c r="E317">
        <v>12</v>
      </c>
    </row>
    <row r="318" spans="2:5" x14ac:dyDescent="0.3">
      <c r="B318" s="1">
        <v>43874</v>
      </c>
      <c r="C318" t="s">
        <v>15</v>
      </c>
      <c r="D318" t="s">
        <v>19</v>
      </c>
      <c r="E318">
        <v>11</v>
      </c>
    </row>
    <row r="319" spans="2:5" x14ac:dyDescent="0.3">
      <c r="B319" s="1">
        <v>43748</v>
      </c>
      <c r="C319" t="s">
        <v>18</v>
      </c>
      <c r="D319" t="s">
        <v>14</v>
      </c>
      <c r="E319">
        <v>7</v>
      </c>
    </row>
    <row r="320" spans="2:5" x14ac:dyDescent="0.3">
      <c r="B320" s="1">
        <v>43609</v>
      </c>
      <c r="C320" t="s">
        <v>15</v>
      </c>
      <c r="D320" t="s">
        <v>14</v>
      </c>
      <c r="E320">
        <v>16</v>
      </c>
    </row>
    <row r="321" spans="2:5" x14ac:dyDescent="0.3">
      <c r="B321" s="1">
        <v>43294</v>
      </c>
      <c r="C321" t="s">
        <v>13</v>
      </c>
      <c r="D321" t="s">
        <v>5</v>
      </c>
      <c r="E321">
        <v>19</v>
      </c>
    </row>
    <row r="322" spans="2:5" x14ac:dyDescent="0.3">
      <c r="B322" s="1">
        <v>43655</v>
      </c>
      <c r="C322" t="s">
        <v>13</v>
      </c>
      <c r="D322" t="s">
        <v>16</v>
      </c>
      <c r="E322">
        <v>17</v>
      </c>
    </row>
    <row r="323" spans="2:5" x14ac:dyDescent="0.3">
      <c r="B323" s="1">
        <v>43917</v>
      </c>
      <c r="C323" t="s">
        <v>8</v>
      </c>
      <c r="D323" t="s">
        <v>10</v>
      </c>
      <c r="E323">
        <v>10</v>
      </c>
    </row>
    <row r="324" spans="2:5" x14ac:dyDescent="0.3">
      <c r="B324" s="1">
        <v>43880</v>
      </c>
      <c r="C324" t="s">
        <v>12</v>
      </c>
      <c r="D324" t="s">
        <v>7</v>
      </c>
      <c r="E324">
        <v>10</v>
      </c>
    </row>
    <row r="325" spans="2:5" x14ac:dyDescent="0.3">
      <c r="B325" s="1">
        <v>43278</v>
      </c>
      <c r="C325" t="s">
        <v>17</v>
      </c>
      <c r="D325" t="s">
        <v>5</v>
      </c>
      <c r="E325">
        <v>7</v>
      </c>
    </row>
    <row r="326" spans="2:5" x14ac:dyDescent="0.3">
      <c r="B326" s="1">
        <v>43798</v>
      </c>
      <c r="C326" t="s">
        <v>15</v>
      </c>
      <c r="D326" t="s">
        <v>16</v>
      </c>
      <c r="E326">
        <v>9</v>
      </c>
    </row>
    <row r="327" spans="2:5" x14ac:dyDescent="0.3">
      <c r="B327" s="1">
        <v>43415</v>
      </c>
      <c r="C327" t="s">
        <v>17</v>
      </c>
      <c r="D327" t="s">
        <v>7</v>
      </c>
      <c r="E327">
        <v>15</v>
      </c>
    </row>
    <row r="328" spans="2:5" x14ac:dyDescent="0.3">
      <c r="B328" s="1">
        <v>43863</v>
      </c>
      <c r="C328" t="s">
        <v>12</v>
      </c>
      <c r="D328" t="s">
        <v>14</v>
      </c>
      <c r="E328">
        <v>6</v>
      </c>
    </row>
    <row r="329" spans="2:5" x14ac:dyDescent="0.3">
      <c r="B329" s="1">
        <v>43213</v>
      </c>
      <c r="C329" t="s">
        <v>8</v>
      </c>
      <c r="D329" t="s">
        <v>14</v>
      </c>
      <c r="E329">
        <v>11</v>
      </c>
    </row>
    <row r="330" spans="2:5" x14ac:dyDescent="0.3">
      <c r="B330" s="1">
        <v>43887</v>
      </c>
      <c r="C330" t="s">
        <v>4</v>
      </c>
      <c r="D330" t="s">
        <v>5</v>
      </c>
      <c r="E330">
        <v>18</v>
      </c>
    </row>
    <row r="331" spans="2:5" x14ac:dyDescent="0.3">
      <c r="B331" s="1">
        <v>43675</v>
      </c>
      <c r="C331" t="s">
        <v>8</v>
      </c>
      <c r="D331" t="s">
        <v>19</v>
      </c>
      <c r="E331">
        <v>9</v>
      </c>
    </row>
    <row r="332" spans="2:5" x14ac:dyDescent="0.3">
      <c r="B332" s="1">
        <v>43646</v>
      </c>
      <c r="C332" t="s">
        <v>18</v>
      </c>
      <c r="D332" t="s">
        <v>19</v>
      </c>
      <c r="E332">
        <v>6</v>
      </c>
    </row>
    <row r="333" spans="2:5" x14ac:dyDescent="0.3">
      <c r="B333" s="1">
        <v>43917</v>
      </c>
      <c r="C333" t="s">
        <v>4</v>
      </c>
      <c r="D333" t="s">
        <v>19</v>
      </c>
      <c r="E333">
        <v>5</v>
      </c>
    </row>
    <row r="334" spans="2:5" x14ac:dyDescent="0.3">
      <c r="B334" s="1">
        <v>43186</v>
      </c>
      <c r="C334" t="s">
        <v>6</v>
      </c>
      <c r="D334" t="s">
        <v>14</v>
      </c>
      <c r="E334">
        <v>11</v>
      </c>
    </row>
    <row r="335" spans="2:5" x14ac:dyDescent="0.3">
      <c r="B335" s="1">
        <v>43435</v>
      </c>
      <c r="C335" t="s">
        <v>9</v>
      </c>
      <c r="D335" t="s">
        <v>16</v>
      </c>
      <c r="E335">
        <v>16</v>
      </c>
    </row>
    <row r="336" spans="2:5" x14ac:dyDescent="0.3">
      <c r="B336" s="1">
        <v>43841</v>
      </c>
      <c r="C336" t="s">
        <v>9</v>
      </c>
      <c r="D336" t="s">
        <v>7</v>
      </c>
      <c r="E336">
        <v>8</v>
      </c>
    </row>
    <row r="337" spans="2:5" x14ac:dyDescent="0.3">
      <c r="B337" s="1">
        <v>43787</v>
      </c>
      <c r="C337" t="s">
        <v>6</v>
      </c>
      <c r="D337" t="s">
        <v>19</v>
      </c>
      <c r="E337">
        <v>5</v>
      </c>
    </row>
    <row r="338" spans="2:5" x14ac:dyDescent="0.3">
      <c r="B338" s="1">
        <v>43694</v>
      </c>
      <c r="C338" t="s">
        <v>8</v>
      </c>
      <c r="D338" t="s">
        <v>10</v>
      </c>
      <c r="E338">
        <v>17</v>
      </c>
    </row>
    <row r="339" spans="2:5" x14ac:dyDescent="0.3">
      <c r="B339" s="1">
        <v>43618</v>
      </c>
      <c r="C339" t="s">
        <v>8</v>
      </c>
      <c r="D339" t="s">
        <v>10</v>
      </c>
      <c r="E339">
        <v>16</v>
      </c>
    </row>
    <row r="340" spans="2:5" x14ac:dyDescent="0.3">
      <c r="B340" s="1">
        <v>43123</v>
      </c>
      <c r="C340" t="s">
        <v>18</v>
      </c>
      <c r="D340" t="s">
        <v>19</v>
      </c>
      <c r="E340">
        <v>14</v>
      </c>
    </row>
    <row r="341" spans="2:5" x14ac:dyDescent="0.3">
      <c r="B341" s="1">
        <v>43222</v>
      </c>
      <c r="C341" t="s">
        <v>18</v>
      </c>
      <c r="D341" t="s">
        <v>5</v>
      </c>
      <c r="E341">
        <v>18</v>
      </c>
    </row>
    <row r="342" spans="2:5" x14ac:dyDescent="0.3">
      <c r="B342" s="1">
        <v>43640</v>
      </c>
      <c r="C342" t="s">
        <v>12</v>
      </c>
      <c r="D342" t="s">
        <v>16</v>
      </c>
      <c r="E342">
        <v>7</v>
      </c>
    </row>
    <row r="343" spans="2:5" x14ac:dyDescent="0.3">
      <c r="B343" s="1">
        <v>43724</v>
      </c>
      <c r="C343" t="s">
        <v>18</v>
      </c>
      <c r="D343" t="s">
        <v>19</v>
      </c>
      <c r="E343">
        <v>8</v>
      </c>
    </row>
    <row r="344" spans="2:5" x14ac:dyDescent="0.3">
      <c r="B344" s="1">
        <v>43918</v>
      </c>
      <c r="C344" t="s">
        <v>15</v>
      </c>
      <c r="D344" t="s">
        <v>16</v>
      </c>
      <c r="E344">
        <v>12</v>
      </c>
    </row>
    <row r="345" spans="2:5" x14ac:dyDescent="0.3">
      <c r="B345" s="1">
        <v>43626</v>
      </c>
      <c r="C345" t="s">
        <v>9</v>
      </c>
      <c r="D345" t="s">
        <v>5</v>
      </c>
      <c r="E345">
        <v>14</v>
      </c>
    </row>
    <row r="346" spans="2:5" x14ac:dyDescent="0.3">
      <c r="B346" s="1">
        <v>43573</v>
      </c>
      <c r="C346" t="s">
        <v>15</v>
      </c>
      <c r="D346" t="s">
        <v>5</v>
      </c>
      <c r="E346">
        <v>18</v>
      </c>
    </row>
    <row r="347" spans="2:5" x14ac:dyDescent="0.3">
      <c r="B347" s="1">
        <v>43196</v>
      </c>
      <c r="C347" t="s">
        <v>15</v>
      </c>
      <c r="D347" t="s">
        <v>16</v>
      </c>
      <c r="E347">
        <v>19</v>
      </c>
    </row>
    <row r="348" spans="2:5" x14ac:dyDescent="0.3">
      <c r="B348" s="1">
        <v>43354</v>
      </c>
      <c r="C348" t="s">
        <v>17</v>
      </c>
      <c r="D348" t="s">
        <v>14</v>
      </c>
      <c r="E348">
        <v>9</v>
      </c>
    </row>
    <row r="349" spans="2:5" x14ac:dyDescent="0.3">
      <c r="B349" s="1">
        <v>43440</v>
      </c>
      <c r="C349" t="s">
        <v>15</v>
      </c>
      <c r="D349" t="s">
        <v>7</v>
      </c>
      <c r="E349">
        <v>8</v>
      </c>
    </row>
    <row r="350" spans="2:5" x14ac:dyDescent="0.3">
      <c r="B350" s="1">
        <v>43907</v>
      </c>
      <c r="C350" t="s">
        <v>8</v>
      </c>
      <c r="D350" t="s">
        <v>7</v>
      </c>
      <c r="E350">
        <v>14</v>
      </c>
    </row>
    <row r="351" spans="2:5" x14ac:dyDescent="0.3">
      <c r="B351" s="1">
        <v>43156</v>
      </c>
      <c r="C351" t="s">
        <v>18</v>
      </c>
      <c r="D351" t="s">
        <v>14</v>
      </c>
      <c r="E351">
        <v>6</v>
      </c>
    </row>
    <row r="352" spans="2:5" x14ac:dyDescent="0.3">
      <c r="B352" s="1">
        <v>43798</v>
      </c>
      <c r="C352" t="s">
        <v>12</v>
      </c>
      <c r="D352" t="s">
        <v>19</v>
      </c>
      <c r="E352">
        <v>19</v>
      </c>
    </row>
    <row r="353" spans="2:5" x14ac:dyDescent="0.3">
      <c r="B353" s="1">
        <v>43635</v>
      </c>
      <c r="C353" t="s">
        <v>12</v>
      </c>
      <c r="D353" t="s">
        <v>7</v>
      </c>
      <c r="E353">
        <v>15</v>
      </c>
    </row>
    <row r="354" spans="2:5" x14ac:dyDescent="0.3">
      <c r="B354" s="1">
        <v>43270</v>
      </c>
      <c r="C354" t="s">
        <v>12</v>
      </c>
      <c r="D354" t="s">
        <v>19</v>
      </c>
      <c r="E354">
        <v>13</v>
      </c>
    </row>
    <row r="355" spans="2:5" x14ac:dyDescent="0.3">
      <c r="B355" s="1">
        <v>43808</v>
      </c>
      <c r="C355" t="s">
        <v>17</v>
      </c>
      <c r="D355" t="s">
        <v>14</v>
      </c>
      <c r="E355">
        <v>11</v>
      </c>
    </row>
    <row r="356" spans="2:5" x14ac:dyDescent="0.3">
      <c r="B356" s="1">
        <v>43498</v>
      </c>
      <c r="C356" t="s">
        <v>13</v>
      </c>
      <c r="D356" t="s">
        <v>7</v>
      </c>
      <c r="E356">
        <v>14</v>
      </c>
    </row>
    <row r="357" spans="2:5" x14ac:dyDescent="0.3">
      <c r="B357" s="1">
        <v>43701</v>
      </c>
      <c r="C357" t="s">
        <v>13</v>
      </c>
      <c r="D357" t="s">
        <v>7</v>
      </c>
      <c r="E357">
        <v>11</v>
      </c>
    </row>
    <row r="358" spans="2:5" x14ac:dyDescent="0.3">
      <c r="B358" s="1">
        <v>43514</v>
      </c>
      <c r="C358" t="s">
        <v>15</v>
      </c>
      <c r="D358" t="s">
        <v>19</v>
      </c>
      <c r="E358">
        <v>9</v>
      </c>
    </row>
    <row r="359" spans="2:5" x14ac:dyDescent="0.3">
      <c r="B359" s="1">
        <v>43781</v>
      </c>
      <c r="C359" t="s">
        <v>13</v>
      </c>
      <c r="D359" t="s">
        <v>7</v>
      </c>
      <c r="E359">
        <v>19</v>
      </c>
    </row>
    <row r="360" spans="2:5" x14ac:dyDescent="0.3">
      <c r="B360" s="1">
        <v>43744</v>
      </c>
      <c r="C360" t="s">
        <v>9</v>
      </c>
      <c r="D360" t="s">
        <v>19</v>
      </c>
      <c r="E360">
        <v>17</v>
      </c>
    </row>
    <row r="361" spans="2:5" x14ac:dyDescent="0.3">
      <c r="B361" s="1">
        <v>43284</v>
      </c>
      <c r="C361" t="s">
        <v>11</v>
      </c>
      <c r="D361" t="s">
        <v>10</v>
      </c>
      <c r="E361">
        <v>6</v>
      </c>
    </row>
    <row r="362" spans="2:5" x14ac:dyDescent="0.3">
      <c r="B362" s="1">
        <v>43816</v>
      </c>
      <c r="C362" t="s">
        <v>6</v>
      </c>
      <c r="D362" t="s">
        <v>14</v>
      </c>
      <c r="E362">
        <v>10</v>
      </c>
    </row>
    <row r="363" spans="2:5" x14ac:dyDescent="0.3">
      <c r="B363" s="1">
        <v>43269</v>
      </c>
      <c r="C363" t="s">
        <v>17</v>
      </c>
      <c r="D363" t="s">
        <v>5</v>
      </c>
      <c r="E363">
        <v>8</v>
      </c>
    </row>
    <row r="364" spans="2:5" x14ac:dyDescent="0.3">
      <c r="B364" s="1">
        <v>43147</v>
      </c>
      <c r="C364" t="s">
        <v>13</v>
      </c>
      <c r="D364" t="s">
        <v>14</v>
      </c>
      <c r="E364">
        <v>9</v>
      </c>
    </row>
    <row r="365" spans="2:5" x14ac:dyDescent="0.3">
      <c r="B365" s="1">
        <v>43274</v>
      </c>
      <c r="C365" t="s">
        <v>13</v>
      </c>
      <c r="D365" t="s">
        <v>16</v>
      </c>
      <c r="E365">
        <v>20</v>
      </c>
    </row>
    <row r="366" spans="2:5" x14ac:dyDescent="0.3">
      <c r="B366" s="1">
        <v>43669</v>
      </c>
      <c r="C366" t="s">
        <v>17</v>
      </c>
      <c r="D366" t="s">
        <v>16</v>
      </c>
      <c r="E366">
        <v>13</v>
      </c>
    </row>
    <row r="367" spans="2:5" x14ac:dyDescent="0.3">
      <c r="B367" s="1">
        <v>43267</v>
      </c>
      <c r="C367" t="s">
        <v>18</v>
      </c>
      <c r="D367" t="s">
        <v>5</v>
      </c>
      <c r="E367">
        <v>5</v>
      </c>
    </row>
    <row r="368" spans="2:5" x14ac:dyDescent="0.3">
      <c r="B368" s="1">
        <v>43754</v>
      </c>
      <c r="C368" t="s">
        <v>18</v>
      </c>
      <c r="D368" t="s">
        <v>16</v>
      </c>
      <c r="E368">
        <v>5</v>
      </c>
    </row>
    <row r="369" spans="2:5" x14ac:dyDescent="0.3">
      <c r="B369" s="1">
        <v>43261</v>
      </c>
      <c r="C369" t="s">
        <v>9</v>
      </c>
      <c r="D369" t="s">
        <v>10</v>
      </c>
      <c r="E369">
        <v>16</v>
      </c>
    </row>
    <row r="370" spans="2:5" x14ac:dyDescent="0.3">
      <c r="B370" s="1">
        <v>43461</v>
      </c>
      <c r="C370" t="s">
        <v>17</v>
      </c>
      <c r="D370" t="s">
        <v>10</v>
      </c>
      <c r="E370">
        <v>5</v>
      </c>
    </row>
    <row r="371" spans="2:5" x14ac:dyDescent="0.3">
      <c r="B371" s="1">
        <v>43173</v>
      </c>
      <c r="C371" t="s">
        <v>11</v>
      </c>
      <c r="D371" t="s">
        <v>16</v>
      </c>
      <c r="E371">
        <v>20</v>
      </c>
    </row>
    <row r="372" spans="2:5" x14ac:dyDescent="0.3">
      <c r="B372" s="1">
        <v>43257</v>
      </c>
      <c r="C372" t="s">
        <v>8</v>
      </c>
      <c r="D372" t="s">
        <v>10</v>
      </c>
      <c r="E372">
        <v>20</v>
      </c>
    </row>
    <row r="373" spans="2:5" x14ac:dyDescent="0.3">
      <c r="B373" s="1">
        <v>43386</v>
      </c>
      <c r="C373" t="s">
        <v>15</v>
      </c>
      <c r="D373" t="s">
        <v>14</v>
      </c>
      <c r="E373">
        <v>6</v>
      </c>
    </row>
    <row r="374" spans="2:5" x14ac:dyDescent="0.3">
      <c r="B374" s="1">
        <v>43228</v>
      </c>
      <c r="C374" t="s">
        <v>9</v>
      </c>
      <c r="D374" t="s">
        <v>7</v>
      </c>
      <c r="E374">
        <v>16</v>
      </c>
    </row>
    <row r="375" spans="2:5" x14ac:dyDescent="0.3">
      <c r="B375" s="1">
        <v>43527</v>
      </c>
      <c r="C375" t="s">
        <v>17</v>
      </c>
      <c r="D375" t="s">
        <v>10</v>
      </c>
      <c r="E375">
        <v>5</v>
      </c>
    </row>
    <row r="376" spans="2:5" x14ac:dyDescent="0.3">
      <c r="B376" s="1">
        <v>43578</v>
      </c>
      <c r="C376" t="s">
        <v>12</v>
      </c>
      <c r="D376" t="s">
        <v>5</v>
      </c>
      <c r="E376">
        <v>9</v>
      </c>
    </row>
    <row r="377" spans="2:5" x14ac:dyDescent="0.3">
      <c r="B377" s="1">
        <v>43823</v>
      </c>
      <c r="C377" t="s">
        <v>9</v>
      </c>
      <c r="D377" t="s">
        <v>19</v>
      </c>
      <c r="E377">
        <v>6</v>
      </c>
    </row>
    <row r="378" spans="2:5" x14ac:dyDescent="0.3">
      <c r="B378" s="1">
        <v>43581</v>
      </c>
      <c r="C378" t="s">
        <v>12</v>
      </c>
      <c r="D378" t="s">
        <v>7</v>
      </c>
      <c r="E378">
        <v>9</v>
      </c>
    </row>
    <row r="379" spans="2:5" x14ac:dyDescent="0.3">
      <c r="B379" s="1">
        <v>43256</v>
      </c>
      <c r="C379" t="s">
        <v>17</v>
      </c>
      <c r="D379" t="s">
        <v>10</v>
      </c>
      <c r="E379">
        <v>12</v>
      </c>
    </row>
    <row r="380" spans="2:5" x14ac:dyDescent="0.3">
      <c r="B380" s="1">
        <v>43389</v>
      </c>
      <c r="C380" t="s">
        <v>6</v>
      </c>
      <c r="D380" t="s">
        <v>7</v>
      </c>
      <c r="E380">
        <v>15</v>
      </c>
    </row>
    <row r="381" spans="2:5" x14ac:dyDescent="0.3">
      <c r="B381" s="1">
        <v>43711</v>
      </c>
      <c r="C381" t="s">
        <v>12</v>
      </c>
      <c r="D381" t="s">
        <v>16</v>
      </c>
      <c r="E381">
        <v>10</v>
      </c>
    </row>
    <row r="382" spans="2:5" x14ac:dyDescent="0.3">
      <c r="B382" s="1">
        <v>43579</v>
      </c>
      <c r="C382" t="s">
        <v>8</v>
      </c>
      <c r="D382" t="s">
        <v>10</v>
      </c>
      <c r="E382">
        <v>10</v>
      </c>
    </row>
    <row r="383" spans="2:5" x14ac:dyDescent="0.3">
      <c r="B383" s="1">
        <v>43890</v>
      </c>
      <c r="C383" t="s">
        <v>9</v>
      </c>
      <c r="D383" t="s">
        <v>7</v>
      </c>
      <c r="E383">
        <v>5</v>
      </c>
    </row>
    <row r="384" spans="2:5" x14ac:dyDescent="0.3">
      <c r="B384" s="1">
        <v>43719</v>
      </c>
      <c r="C384" t="s">
        <v>17</v>
      </c>
      <c r="D384" t="s">
        <v>10</v>
      </c>
      <c r="E384">
        <v>19</v>
      </c>
    </row>
    <row r="385" spans="2:5" x14ac:dyDescent="0.3">
      <c r="B385" s="1">
        <v>43929</v>
      </c>
      <c r="C385" t="s">
        <v>6</v>
      </c>
      <c r="D385" t="s">
        <v>5</v>
      </c>
      <c r="E385">
        <v>16</v>
      </c>
    </row>
    <row r="386" spans="2:5" x14ac:dyDescent="0.3">
      <c r="B386" s="1">
        <v>43565</v>
      </c>
      <c r="C386" t="s">
        <v>12</v>
      </c>
      <c r="D386" t="s">
        <v>16</v>
      </c>
      <c r="E386">
        <v>8</v>
      </c>
    </row>
    <row r="387" spans="2:5" x14ac:dyDescent="0.3">
      <c r="B387" s="1">
        <v>43549</v>
      </c>
      <c r="C387" t="s">
        <v>4</v>
      </c>
      <c r="D387" t="s">
        <v>7</v>
      </c>
      <c r="E387">
        <v>11</v>
      </c>
    </row>
    <row r="388" spans="2:5" x14ac:dyDescent="0.3">
      <c r="B388" s="1">
        <v>43117</v>
      </c>
      <c r="C388" t="s">
        <v>4</v>
      </c>
      <c r="D388" t="s">
        <v>10</v>
      </c>
      <c r="E388">
        <v>11</v>
      </c>
    </row>
    <row r="389" spans="2:5" x14ac:dyDescent="0.3">
      <c r="B389" s="1">
        <v>43314</v>
      </c>
      <c r="C389" t="s">
        <v>8</v>
      </c>
      <c r="D389" t="s">
        <v>19</v>
      </c>
      <c r="E389">
        <v>10</v>
      </c>
    </row>
    <row r="390" spans="2:5" x14ac:dyDescent="0.3">
      <c r="B390" s="1">
        <v>43792</v>
      </c>
      <c r="C390" t="s">
        <v>4</v>
      </c>
      <c r="D390" t="s">
        <v>10</v>
      </c>
      <c r="E390">
        <v>16</v>
      </c>
    </row>
    <row r="391" spans="2:5" x14ac:dyDescent="0.3">
      <c r="B391" s="1">
        <v>43576</v>
      </c>
      <c r="C391" t="s">
        <v>15</v>
      </c>
      <c r="D391" t="s">
        <v>16</v>
      </c>
      <c r="E391">
        <v>18</v>
      </c>
    </row>
    <row r="392" spans="2:5" x14ac:dyDescent="0.3">
      <c r="B392" s="1">
        <v>43207</v>
      </c>
      <c r="C392" t="s">
        <v>18</v>
      </c>
      <c r="D392" t="s">
        <v>14</v>
      </c>
      <c r="E392">
        <v>13</v>
      </c>
    </row>
    <row r="393" spans="2:5" x14ac:dyDescent="0.3">
      <c r="B393" s="1">
        <v>43757</v>
      </c>
      <c r="C393" t="s">
        <v>13</v>
      </c>
      <c r="D393" t="s">
        <v>19</v>
      </c>
      <c r="E393">
        <v>6</v>
      </c>
    </row>
    <row r="394" spans="2:5" x14ac:dyDescent="0.3">
      <c r="B394" s="1">
        <v>43194</v>
      </c>
      <c r="C394" t="s">
        <v>9</v>
      </c>
      <c r="D394" t="s">
        <v>14</v>
      </c>
      <c r="E394">
        <v>19</v>
      </c>
    </row>
    <row r="395" spans="2:5" x14ac:dyDescent="0.3">
      <c r="B395" s="1">
        <v>43462</v>
      </c>
      <c r="C395" t="s">
        <v>13</v>
      </c>
      <c r="D395" t="s">
        <v>16</v>
      </c>
      <c r="E395">
        <v>8</v>
      </c>
    </row>
    <row r="396" spans="2:5" x14ac:dyDescent="0.3">
      <c r="B396" s="1">
        <v>43310</v>
      </c>
      <c r="C396" t="s">
        <v>11</v>
      </c>
      <c r="D396" t="s">
        <v>10</v>
      </c>
      <c r="E396">
        <v>7</v>
      </c>
    </row>
    <row r="397" spans="2:5" x14ac:dyDescent="0.3">
      <c r="B397" s="1">
        <v>43797</v>
      </c>
      <c r="C397" t="s">
        <v>15</v>
      </c>
      <c r="D397" t="s">
        <v>16</v>
      </c>
      <c r="E397">
        <v>5</v>
      </c>
    </row>
    <row r="398" spans="2:5" x14ac:dyDescent="0.3">
      <c r="B398" s="1">
        <v>43561</v>
      </c>
      <c r="C398" t="s">
        <v>17</v>
      </c>
      <c r="D398" t="s">
        <v>10</v>
      </c>
      <c r="E398">
        <v>19</v>
      </c>
    </row>
    <row r="399" spans="2:5" x14ac:dyDescent="0.3">
      <c r="B399" s="1">
        <v>43489</v>
      </c>
      <c r="C399" t="s">
        <v>11</v>
      </c>
      <c r="D399" t="s">
        <v>7</v>
      </c>
      <c r="E399">
        <v>6</v>
      </c>
    </row>
    <row r="400" spans="2:5" x14ac:dyDescent="0.3">
      <c r="B400" s="1">
        <v>43660</v>
      </c>
      <c r="C400" t="s">
        <v>6</v>
      </c>
      <c r="D400" t="s">
        <v>14</v>
      </c>
      <c r="E400">
        <v>20</v>
      </c>
    </row>
    <row r="401" spans="2:5" x14ac:dyDescent="0.3">
      <c r="B401" s="1">
        <v>43251</v>
      </c>
      <c r="C401" t="s">
        <v>9</v>
      </c>
      <c r="D401" t="s">
        <v>7</v>
      </c>
      <c r="E401">
        <v>13</v>
      </c>
    </row>
    <row r="402" spans="2:5" x14ac:dyDescent="0.3">
      <c r="B402" s="1">
        <v>43230</v>
      </c>
      <c r="C402" t="s">
        <v>18</v>
      </c>
      <c r="D402" t="s">
        <v>5</v>
      </c>
      <c r="E402">
        <v>12</v>
      </c>
    </row>
    <row r="403" spans="2:5" x14ac:dyDescent="0.3">
      <c r="B403" s="1">
        <v>43370</v>
      </c>
      <c r="C403" t="s">
        <v>18</v>
      </c>
      <c r="D403" t="s">
        <v>7</v>
      </c>
      <c r="E403">
        <v>12</v>
      </c>
    </row>
    <row r="404" spans="2:5" x14ac:dyDescent="0.3">
      <c r="B404" s="1">
        <v>43880</v>
      </c>
      <c r="C404" t="s">
        <v>13</v>
      </c>
      <c r="D404" t="s">
        <v>5</v>
      </c>
      <c r="E404">
        <v>12</v>
      </c>
    </row>
    <row r="405" spans="2:5" x14ac:dyDescent="0.3">
      <c r="B405" s="1">
        <v>43466</v>
      </c>
      <c r="C405" t="s">
        <v>12</v>
      </c>
      <c r="D405" t="s">
        <v>5</v>
      </c>
      <c r="E405">
        <v>8</v>
      </c>
    </row>
    <row r="406" spans="2:5" x14ac:dyDescent="0.3">
      <c r="B406" s="1">
        <v>43809</v>
      </c>
      <c r="C406" t="s">
        <v>18</v>
      </c>
      <c r="D406" t="s">
        <v>10</v>
      </c>
      <c r="E406">
        <v>19</v>
      </c>
    </row>
    <row r="407" spans="2:5" x14ac:dyDescent="0.3">
      <c r="B407" s="1">
        <v>43576</v>
      </c>
      <c r="C407" t="s">
        <v>6</v>
      </c>
      <c r="D407" t="s">
        <v>16</v>
      </c>
      <c r="E407">
        <v>17</v>
      </c>
    </row>
    <row r="408" spans="2:5" x14ac:dyDescent="0.3">
      <c r="B408" s="1">
        <v>43504</v>
      </c>
      <c r="C408" t="s">
        <v>17</v>
      </c>
      <c r="D408" t="s">
        <v>19</v>
      </c>
      <c r="E408">
        <v>7</v>
      </c>
    </row>
    <row r="409" spans="2:5" x14ac:dyDescent="0.3">
      <c r="B409" s="1">
        <v>43174</v>
      </c>
      <c r="C409" t="s">
        <v>17</v>
      </c>
      <c r="D409" t="s">
        <v>14</v>
      </c>
      <c r="E409">
        <v>5</v>
      </c>
    </row>
    <row r="410" spans="2:5" x14ac:dyDescent="0.3">
      <c r="B410" s="1">
        <v>43273</v>
      </c>
      <c r="C410" t="s">
        <v>9</v>
      </c>
      <c r="D410" t="s">
        <v>14</v>
      </c>
      <c r="E410">
        <v>19</v>
      </c>
    </row>
    <row r="411" spans="2:5" x14ac:dyDescent="0.3">
      <c r="B411" s="1">
        <v>43241</v>
      </c>
      <c r="C411" t="s">
        <v>8</v>
      </c>
      <c r="D411" t="s">
        <v>7</v>
      </c>
      <c r="E411">
        <v>11</v>
      </c>
    </row>
    <row r="412" spans="2:5" x14ac:dyDescent="0.3">
      <c r="B412" s="1">
        <v>43476</v>
      </c>
      <c r="C412" t="s">
        <v>9</v>
      </c>
      <c r="D412" t="s">
        <v>19</v>
      </c>
      <c r="E412">
        <v>17</v>
      </c>
    </row>
    <row r="413" spans="2:5" x14ac:dyDescent="0.3">
      <c r="B413" s="1">
        <v>43725</v>
      </c>
      <c r="C413" t="s">
        <v>8</v>
      </c>
      <c r="D413" t="s">
        <v>14</v>
      </c>
      <c r="E413">
        <v>19</v>
      </c>
    </row>
    <row r="414" spans="2:5" x14ac:dyDescent="0.3">
      <c r="B414" s="1">
        <v>43229</v>
      </c>
      <c r="C414" t="s">
        <v>17</v>
      </c>
      <c r="D414" t="s">
        <v>19</v>
      </c>
      <c r="E414">
        <v>20</v>
      </c>
    </row>
    <row r="415" spans="2:5" x14ac:dyDescent="0.3">
      <c r="B415" s="1">
        <v>43635</v>
      </c>
      <c r="C415" t="s">
        <v>8</v>
      </c>
      <c r="D415" t="s">
        <v>5</v>
      </c>
      <c r="E415">
        <v>6</v>
      </c>
    </row>
    <row r="416" spans="2:5" x14ac:dyDescent="0.3">
      <c r="B416" s="1">
        <v>43108</v>
      </c>
      <c r="C416" t="s">
        <v>6</v>
      </c>
      <c r="D416" t="s">
        <v>16</v>
      </c>
      <c r="E416">
        <v>6</v>
      </c>
    </row>
    <row r="417" spans="2:5" x14ac:dyDescent="0.3">
      <c r="B417" s="1">
        <v>43833</v>
      </c>
      <c r="C417" t="s">
        <v>11</v>
      </c>
      <c r="D417" t="s">
        <v>16</v>
      </c>
      <c r="E417">
        <v>14</v>
      </c>
    </row>
    <row r="418" spans="2:5" x14ac:dyDescent="0.3">
      <c r="B418" s="1">
        <v>43687</v>
      </c>
      <c r="C418" t="s">
        <v>18</v>
      </c>
      <c r="D418" t="s">
        <v>5</v>
      </c>
      <c r="E418">
        <v>5</v>
      </c>
    </row>
    <row r="419" spans="2:5" x14ac:dyDescent="0.3">
      <c r="B419" s="1">
        <v>43313</v>
      </c>
      <c r="C419" t="s">
        <v>12</v>
      </c>
      <c r="D419" t="s">
        <v>19</v>
      </c>
      <c r="E419">
        <v>12</v>
      </c>
    </row>
    <row r="420" spans="2:5" x14ac:dyDescent="0.3">
      <c r="B420" s="1">
        <v>43309</v>
      </c>
      <c r="C420" t="s">
        <v>4</v>
      </c>
      <c r="D420" t="s">
        <v>5</v>
      </c>
      <c r="E420">
        <v>18</v>
      </c>
    </row>
    <row r="421" spans="2:5" x14ac:dyDescent="0.3">
      <c r="B421" s="1">
        <v>43557</v>
      </c>
      <c r="C421" t="s">
        <v>12</v>
      </c>
      <c r="D421" t="s">
        <v>7</v>
      </c>
      <c r="E421">
        <v>16</v>
      </c>
    </row>
    <row r="422" spans="2:5" x14ac:dyDescent="0.3">
      <c r="B422" s="1">
        <v>43178</v>
      </c>
      <c r="C422" t="s">
        <v>9</v>
      </c>
      <c r="D422" t="s">
        <v>16</v>
      </c>
      <c r="E422">
        <v>10</v>
      </c>
    </row>
    <row r="423" spans="2:5" x14ac:dyDescent="0.3">
      <c r="B423" s="1">
        <v>43266</v>
      </c>
      <c r="C423" t="s">
        <v>18</v>
      </c>
      <c r="D423" t="s">
        <v>7</v>
      </c>
      <c r="E423">
        <v>6</v>
      </c>
    </row>
    <row r="424" spans="2:5" x14ac:dyDescent="0.3">
      <c r="B424" s="1">
        <v>43264</v>
      </c>
      <c r="C424" t="s">
        <v>8</v>
      </c>
      <c r="D424" t="s">
        <v>7</v>
      </c>
      <c r="E424">
        <v>9</v>
      </c>
    </row>
    <row r="425" spans="2:5" x14ac:dyDescent="0.3">
      <c r="B425" s="1">
        <v>43254</v>
      </c>
      <c r="C425" t="s">
        <v>11</v>
      </c>
      <c r="D425" t="s">
        <v>10</v>
      </c>
      <c r="E425">
        <v>8</v>
      </c>
    </row>
    <row r="426" spans="2:5" x14ac:dyDescent="0.3">
      <c r="B426" s="1">
        <v>43669</v>
      </c>
      <c r="C426" t="s">
        <v>9</v>
      </c>
      <c r="D426" t="s">
        <v>7</v>
      </c>
      <c r="E426">
        <v>16</v>
      </c>
    </row>
    <row r="427" spans="2:5" x14ac:dyDescent="0.3">
      <c r="B427" s="1">
        <v>43390</v>
      </c>
      <c r="C427" t="s">
        <v>6</v>
      </c>
      <c r="D427" t="s">
        <v>14</v>
      </c>
      <c r="E427">
        <v>10</v>
      </c>
    </row>
    <row r="428" spans="2:5" x14ac:dyDescent="0.3">
      <c r="B428" s="1">
        <v>43127</v>
      </c>
      <c r="C428" t="s">
        <v>13</v>
      </c>
      <c r="D428" t="s">
        <v>5</v>
      </c>
      <c r="E428">
        <v>6</v>
      </c>
    </row>
    <row r="429" spans="2:5" x14ac:dyDescent="0.3">
      <c r="B429" s="1">
        <v>43879</v>
      </c>
      <c r="C429" t="s">
        <v>18</v>
      </c>
      <c r="D429" t="s">
        <v>14</v>
      </c>
      <c r="E429">
        <v>9</v>
      </c>
    </row>
    <row r="430" spans="2:5" x14ac:dyDescent="0.3">
      <c r="B430" s="1">
        <v>43848</v>
      </c>
      <c r="C430" t="s">
        <v>15</v>
      </c>
      <c r="D430" t="s">
        <v>5</v>
      </c>
      <c r="E430">
        <v>16</v>
      </c>
    </row>
    <row r="431" spans="2:5" x14ac:dyDescent="0.3">
      <c r="B431" s="1">
        <v>43389</v>
      </c>
      <c r="C431" t="s">
        <v>17</v>
      </c>
      <c r="D431" t="s">
        <v>16</v>
      </c>
      <c r="E431">
        <v>9</v>
      </c>
    </row>
    <row r="432" spans="2:5" x14ac:dyDescent="0.3">
      <c r="B432" s="1">
        <v>43781</v>
      </c>
      <c r="C432" t="s">
        <v>12</v>
      </c>
      <c r="D432" t="s">
        <v>16</v>
      </c>
      <c r="E432">
        <v>12</v>
      </c>
    </row>
    <row r="433" spans="2:5" x14ac:dyDescent="0.3">
      <c r="B433" s="1">
        <v>43714</v>
      </c>
      <c r="C433" t="s">
        <v>8</v>
      </c>
      <c r="D433" t="s">
        <v>10</v>
      </c>
      <c r="E433">
        <v>13</v>
      </c>
    </row>
    <row r="434" spans="2:5" x14ac:dyDescent="0.3">
      <c r="B434" s="1">
        <v>43637</v>
      </c>
      <c r="C434" t="s">
        <v>6</v>
      </c>
      <c r="D434" t="s">
        <v>19</v>
      </c>
      <c r="E434">
        <v>12</v>
      </c>
    </row>
    <row r="435" spans="2:5" x14ac:dyDescent="0.3">
      <c r="B435" s="1">
        <v>43112</v>
      </c>
      <c r="C435" t="s">
        <v>6</v>
      </c>
      <c r="D435" t="s">
        <v>5</v>
      </c>
      <c r="E435">
        <v>17</v>
      </c>
    </row>
    <row r="436" spans="2:5" x14ac:dyDescent="0.3">
      <c r="B436" s="1">
        <v>43626</v>
      </c>
      <c r="C436" t="s">
        <v>8</v>
      </c>
      <c r="D436" t="s">
        <v>14</v>
      </c>
      <c r="E436">
        <v>20</v>
      </c>
    </row>
    <row r="437" spans="2:5" x14ac:dyDescent="0.3">
      <c r="B437" s="1">
        <v>43515</v>
      </c>
      <c r="C437" t="s">
        <v>11</v>
      </c>
      <c r="D437" t="s">
        <v>14</v>
      </c>
      <c r="E437">
        <v>7</v>
      </c>
    </row>
    <row r="438" spans="2:5" x14ac:dyDescent="0.3">
      <c r="B438" s="1">
        <v>43602</v>
      </c>
      <c r="C438" t="s">
        <v>4</v>
      </c>
      <c r="D438" t="s">
        <v>5</v>
      </c>
      <c r="E438">
        <v>5</v>
      </c>
    </row>
    <row r="439" spans="2:5" x14ac:dyDescent="0.3">
      <c r="B439" s="1">
        <v>43573</v>
      </c>
      <c r="C439" t="s">
        <v>8</v>
      </c>
      <c r="D439" t="s">
        <v>16</v>
      </c>
      <c r="E439">
        <v>5</v>
      </c>
    </row>
    <row r="440" spans="2:5" x14ac:dyDescent="0.3">
      <c r="B440" s="1">
        <v>43752</v>
      </c>
      <c r="C440" t="s">
        <v>12</v>
      </c>
      <c r="D440" t="s">
        <v>14</v>
      </c>
      <c r="E440">
        <v>5</v>
      </c>
    </row>
    <row r="441" spans="2:5" x14ac:dyDescent="0.3">
      <c r="B441" s="1">
        <v>43673</v>
      </c>
      <c r="C441" t="s">
        <v>17</v>
      </c>
      <c r="D441" t="s">
        <v>19</v>
      </c>
      <c r="E441">
        <v>16</v>
      </c>
    </row>
    <row r="442" spans="2:5" x14ac:dyDescent="0.3">
      <c r="B442" s="1">
        <v>43265</v>
      </c>
      <c r="C442" t="s">
        <v>6</v>
      </c>
      <c r="D442" t="s">
        <v>16</v>
      </c>
      <c r="E442">
        <v>13</v>
      </c>
    </row>
    <row r="443" spans="2:5" x14ac:dyDescent="0.3">
      <c r="B443" s="1">
        <v>43786</v>
      </c>
      <c r="C443" t="s">
        <v>9</v>
      </c>
      <c r="D443" t="s">
        <v>16</v>
      </c>
      <c r="E443">
        <v>14</v>
      </c>
    </row>
    <row r="444" spans="2:5" x14ac:dyDescent="0.3">
      <c r="B444" s="1">
        <v>43560</v>
      </c>
      <c r="C444" t="s">
        <v>15</v>
      </c>
      <c r="D444" t="s">
        <v>5</v>
      </c>
      <c r="E444">
        <v>13</v>
      </c>
    </row>
    <row r="445" spans="2:5" x14ac:dyDescent="0.3">
      <c r="B445" s="1">
        <v>43593</v>
      </c>
      <c r="C445" t="s">
        <v>15</v>
      </c>
      <c r="D445" t="s">
        <v>10</v>
      </c>
      <c r="E445">
        <v>7</v>
      </c>
    </row>
    <row r="446" spans="2:5" x14ac:dyDescent="0.3">
      <c r="B446" s="1">
        <v>43284</v>
      </c>
      <c r="C446" t="s">
        <v>17</v>
      </c>
      <c r="D446" t="s">
        <v>19</v>
      </c>
      <c r="E446">
        <v>11</v>
      </c>
    </row>
    <row r="447" spans="2:5" x14ac:dyDescent="0.3">
      <c r="B447" s="1">
        <v>43574</v>
      </c>
      <c r="C447" t="s">
        <v>12</v>
      </c>
      <c r="D447" t="s">
        <v>19</v>
      </c>
      <c r="E447">
        <v>15</v>
      </c>
    </row>
    <row r="448" spans="2:5" x14ac:dyDescent="0.3">
      <c r="B448" s="1">
        <v>43129</v>
      </c>
      <c r="C448" t="s">
        <v>9</v>
      </c>
      <c r="D448" t="s">
        <v>16</v>
      </c>
      <c r="E448">
        <v>10</v>
      </c>
    </row>
    <row r="449" spans="2:5" x14ac:dyDescent="0.3">
      <c r="B449" s="1">
        <v>43184</v>
      </c>
      <c r="C449" t="s">
        <v>15</v>
      </c>
      <c r="D449" t="s">
        <v>16</v>
      </c>
      <c r="E449">
        <v>18</v>
      </c>
    </row>
    <row r="450" spans="2:5" x14ac:dyDescent="0.3">
      <c r="B450" s="1">
        <v>43149</v>
      </c>
      <c r="C450" t="s">
        <v>17</v>
      </c>
      <c r="D450" t="s">
        <v>14</v>
      </c>
      <c r="E450">
        <v>18</v>
      </c>
    </row>
    <row r="451" spans="2:5" x14ac:dyDescent="0.3">
      <c r="B451" s="1">
        <v>43331</v>
      </c>
      <c r="C451" t="s">
        <v>18</v>
      </c>
      <c r="D451" t="s">
        <v>19</v>
      </c>
      <c r="E451">
        <v>13</v>
      </c>
    </row>
    <row r="452" spans="2:5" x14ac:dyDescent="0.3">
      <c r="B452" s="1">
        <v>43801</v>
      </c>
      <c r="C452" t="s">
        <v>12</v>
      </c>
      <c r="D452" t="s">
        <v>10</v>
      </c>
      <c r="E452">
        <v>12</v>
      </c>
    </row>
    <row r="453" spans="2:5" x14ac:dyDescent="0.3">
      <c r="B453" s="1">
        <v>43571</v>
      </c>
      <c r="C453" t="s">
        <v>6</v>
      </c>
      <c r="D453" t="s">
        <v>10</v>
      </c>
      <c r="E453">
        <v>17</v>
      </c>
    </row>
    <row r="454" spans="2:5" x14ac:dyDescent="0.3">
      <c r="B454" s="1">
        <v>43556</v>
      </c>
      <c r="C454" t="s">
        <v>13</v>
      </c>
      <c r="D454" t="s">
        <v>7</v>
      </c>
      <c r="E454">
        <v>8</v>
      </c>
    </row>
    <row r="455" spans="2:5" x14ac:dyDescent="0.3">
      <c r="B455" s="1">
        <v>43705</v>
      </c>
      <c r="C455" t="s">
        <v>18</v>
      </c>
      <c r="D455" t="s">
        <v>14</v>
      </c>
      <c r="E455">
        <v>7</v>
      </c>
    </row>
    <row r="456" spans="2:5" x14ac:dyDescent="0.3">
      <c r="B456" s="1">
        <v>43324</v>
      </c>
      <c r="C456" t="s">
        <v>9</v>
      </c>
      <c r="D456" t="s">
        <v>10</v>
      </c>
      <c r="E456">
        <v>8</v>
      </c>
    </row>
    <row r="457" spans="2:5" x14ac:dyDescent="0.3">
      <c r="B457" s="1">
        <v>43492</v>
      </c>
      <c r="C457" t="s">
        <v>12</v>
      </c>
      <c r="D457" t="s">
        <v>19</v>
      </c>
      <c r="E457">
        <v>20</v>
      </c>
    </row>
    <row r="458" spans="2:5" x14ac:dyDescent="0.3">
      <c r="B458" s="1">
        <v>43229</v>
      </c>
      <c r="C458" t="s">
        <v>12</v>
      </c>
      <c r="D458" t="s">
        <v>14</v>
      </c>
      <c r="E458">
        <v>12</v>
      </c>
    </row>
    <row r="459" spans="2:5" x14ac:dyDescent="0.3">
      <c r="B459" s="1">
        <v>43507</v>
      </c>
      <c r="C459" t="s">
        <v>9</v>
      </c>
      <c r="D459" t="s">
        <v>10</v>
      </c>
      <c r="E459">
        <v>12</v>
      </c>
    </row>
    <row r="460" spans="2:5" x14ac:dyDescent="0.3">
      <c r="B460" s="1">
        <v>43794</v>
      </c>
      <c r="C460" t="s">
        <v>11</v>
      </c>
      <c r="D460" t="s">
        <v>19</v>
      </c>
      <c r="E460">
        <v>12</v>
      </c>
    </row>
    <row r="461" spans="2:5" x14ac:dyDescent="0.3">
      <c r="B461" s="1">
        <v>43172</v>
      </c>
      <c r="C461" t="s">
        <v>13</v>
      </c>
      <c r="D461" t="s">
        <v>14</v>
      </c>
      <c r="E461">
        <v>12</v>
      </c>
    </row>
    <row r="462" spans="2:5" x14ac:dyDescent="0.3">
      <c r="B462" s="1">
        <v>43654</v>
      </c>
      <c r="C462" t="s">
        <v>12</v>
      </c>
      <c r="D462" t="s">
        <v>10</v>
      </c>
      <c r="E462">
        <v>18</v>
      </c>
    </row>
    <row r="463" spans="2:5" x14ac:dyDescent="0.3">
      <c r="B463" s="1">
        <v>43649</v>
      </c>
      <c r="C463" t="s">
        <v>6</v>
      </c>
      <c r="D463" t="s">
        <v>5</v>
      </c>
      <c r="E463">
        <v>5</v>
      </c>
    </row>
    <row r="464" spans="2:5" x14ac:dyDescent="0.3">
      <c r="B464" s="1">
        <v>43910</v>
      </c>
      <c r="C464" t="s">
        <v>8</v>
      </c>
      <c r="D464" t="s">
        <v>7</v>
      </c>
      <c r="E464">
        <v>17</v>
      </c>
    </row>
    <row r="465" spans="2:5" x14ac:dyDescent="0.3">
      <c r="B465" s="1">
        <v>43262</v>
      </c>
      <c r="C465" t="s">
        <v>13</v>
      </c>
      <c r="D465" t="s">
        <v>16</v>
      </c>
      <c r="E465">
        <v>8</v>
      </c>
    </row>
    <row r="466" spans="2:5" x14ac:dyDescent="0.3">
      <c r="B466" s="1">
        <v>43109</v>
      </c>
      <c r="C466" t="s">
        <v>11</v>
      </c>
      <c r="D466" t="s">
        <v>10</v>
      </c>
      <c r="E466">
        <v>15</v>
      </c>
    </row>
    <row r="467" spans="2:5" x14ac:dyDescent="0.3">
      <c r="B467" s="1">
        <v>43385</v>
      </c>
      <c r="C467" t="s">
        <v>13</v>
      </c>
      <c r="D467" t="s">
        <v>10</v>
      </c>
      <c r="E467">
        <v>20</v>
      </c>
    </row>
    <row r="468" spans="2:5" x14ac:dyDescent="0.3">
      <c r="B468" s="1">
        <v>43364</v>
      </c>
      <c r="C468" t="s">
        <v>15</v>
      </c>
      <c r="D468" t="s">
        <v>16</v>
      </c>
      <c r="E468">
        <v>7</v>
      </c>
    </row>
    <row r="469" spans="2:5" x14ac:dyDescent="0.3">
      <c r="B469" s="1">
        <v>43243</v>
      </c>
      <c r="C469" t="s">
        <v>9</v>
      </c>
      <c r="D469" t="s">
        <v>14</v>
      </c>
      <c r="E469">
        <v>13</v>
      </c>
    </row>
    <row r="470" spans="2:5" x14ac:dyDescent="0.3">
      <c r="B470" s="1">
        <v>43701</v>
      </c>
      <c r="C470" t="s">
        <v>18</v>
      </c>
      <c r="D470" t="s">
        <v>14</v>
      </c>
      <c r="E470">
        <v>18</v>
      </c>
    </row>
    <row r="471" spans="2:5" x14ac:dyDescent="0.3">
      <c r="B471" s="1">
        <v>43213</v>
      </c>
      <c r="C471" t="s">
        <v>18</v>
      </c>
      <c r="D471" t="s">
        <v>19</v>
      </c>
      <c r="E471">
        <v>10</v>
      </c>
    </row>
    <row r="472" spans="2:5" x14ac:dyDescent="0.3">
      <c r="B472" s="1">
        <v>43894</v>
      </c>
      <c r="C472" t="s">
        <v>4</v>
      </c>
      <c r="D472" t="s">
        <v>14</v>
      </c>
      <c r="E472">
        <v>5</v>
      </c>
    </row>
    <row r="473" spans="2:5" x14ac:dyDescent="0.3">
      <c r="B473" s="1">
        <v>43235</v>
      </c>
      <c r="C473" t="s">
        <v>8</v>
      </c>
      <c r="D473" t="s">
        <v>5</v>
      </c>
      <c r="E473">
        <v>18</v>
      </c>
    </row>
    <row r="474" spans="2:5" x14ac:dyDescent="0.3">
      <c r="B474" s="1">
        <v>43162</v>
      </c>
      <c r="C474" t="s">
        <v>18</v>
      </c>
      <c r="D474" t="s">
        <v>14</v>
      </c>
      <c r="E474">
        <v>11</v>
      </c>
    </row>
    <row r="475" spans="2:5" x14ac:dyDescent="0.3">
      <c r="B475" s="1">
        <v>43204</v>
      </c>
      <c r="C475" t="s">
        <v>4</v>
      </c>
      <c r="D475" t="s">
        <v>16</v>
      </c>
      <c r="E475">
        <v>10</v>
      </c>
    </row>
    <row r="476" spans="2:5" x14ac:dyDescent="0.3">
      <c r="B476" s="1">
        <v>43559</v>
      </c>
      <c r="C476" t="s">
        <v>12</v>
      </c>
      <c r="D476" t="s">
        <v>5</v>
      </c>
      <c r="E476">
        <v>11</v>
      </c>
    </row>
    <row r="477" spans="2:5" x14ac:dyDescent="0.3">
      <c r="B477" s="1">
        <v>43698</v>
      </c>
      <c r="C477" t="s">
        <v>11</v>
      </c>
      <c r="D477" t="s">
        <v>14</v>
      </c>
      <c r="E477">
        <v>5</v>
      </c>
    </row>
    <row r="478" spans="2:5" x14ac:dyDescent="0.3">
      <c r="B478" s="1">
        <v>43186</v>
      </c>
      <c r="C478" t="s">
        <v>8</v>
      </c>
      <c r="D478" t="s">
        <v>10</v>
      </c>
      <c r="E478">
        <v>10</v>
      </c>
    </row>
    <row r="479" spans="2:5" x14ac:dyDescent="0.3">
      <c r="B479" s="1">
        <v>43712</v>
      </c>
      <c r="C479" t="s">
        <v>9</v>
      </c>
      <c r="D479" t="s">
        <v>16</v>
      </c>
      <c r="E479">
        <v>17</v>
      </c>
    </row>
    <row r="480" spans="2:5" x14ac:dyDescent="0.3">
      <c r="B480" s="1">
        <v>43374</v>
      </c>
      <c r="C480" t="s">
        <v>15</v>
      </c>
      <c r="D480" t="s">
        <v>7</v>
      </c>
      <c r="E480">
        <v>17</v>
      </c>
    </row>
    <row r="481" spans="2:5" x14ac:dyDescent="0.3">
      <c r="B481" s="1">
        <v>43443</v>
      </c>
      <c r="C481" t="s">
        <v>17</v>
      </c>
      <c r="D481" t="s">
        <v>10</v>
      </c>
      <c r="E481">
        <v>19</v>
      </c>
    </row>
    <row r="482" spans="2:5" x14ac:dyDescent="0.3">
      <c r="B482" s="1">
        <v>43168</v>
      </c>
      <c r="C482" t="s">
        <v>17</v>
      </c>
      <c r="D482" t="s">
        <v>7</v>
      </c>
      <c r="E482">
        <v>15</v>
      </c>
    </row>
    <row r="483" spans="2:5" x14ac:dyDescent="0.3">
      <c r="B483" s="1">
        <v>43670</v>
      </c>
      <c r="C483" t="s">
        <v>18</v>
      </c>
      <c r="D483" t="s">
        <v>7</v>
      </c>
      <c r="E483">
        <v>7</v>
      </c>
    </row>
    <row r="484" spans="2:5" x14ac:dyDescent="0.3">
      <c r="B484" s="1">
        <v>43190</v>
      </c>
      <c r="C484" t="s">
        <v>4</v>
      </c>
      <c r="D484" t="s">
        <v>7</v>
      </c>
      <c r="E484">
        <v>13</v>
      </c>
    </row>
    <row r="485" spans="2:5" x14ac:dyDescent="0.3">
      <c r="B485" s="1">
        <v>43442</v>
      </c>
      <c r="C485" t="s">
        <v>8</v>
      </c>
      <c r="D485" t="s">
        <v>5</v>
      </c>
      <c r="E485">
        <v>6</v>
      </c>
    </row>
    <row r="486" spans="2:5" x14ac:dyDescent="0.3">
      <c r="B486" s="1">
        <v>43608</v>
      </c>
      <c r="C486" t="s">
        <v>9</v>
      </c>
      <c r="D486" t="s">
        <v>19</v>
      </c>
      <c r="E486">
        <v>16</v>
      </c>
    </row>
    <row r="487" spans="2:5" x14ac:dyDescent="0.3">
      <c r="B487" s="1">
        <v>43736</v>
      </c>
      <c r="C487" t="s">
        <v>9</v>
      </c>
      <c r="D487" t="s">
        <v>14</v>
      </c>
      <c r="E487">
        <v>11</v>
      </c>
    </row>
    <row r="488" spans="2:5" x14ac:dyDescent="0.3">
      <c r="B488" s="1">
        <v>43298</v>
      </c>
      <c r="C488" t="s">
        <v>17</v>
      </c>
      <c r="D488" t="s">
        <v>5</v>
      </c>
      <c r="E488">
        <v>8</v>
      </c>
    </row>
    <row r="489" spans="2:5" x14ac:dyDescent="0.3">
      <c r="B489" s="1">
        <v>43300</v>
      </c>
      <c r="C489" t="s">
        <v>15</v>
      </c>
      <c r="D489" t="s">
        <v>19</v>
      </c>
      <c r="E489">
        <v>8</v>
      </c>
    </row>
    <row r="490" spans="2:5" x14ac:dyDescent="0.3">
      <c r="B490" s="1">
        <v>43432</v>
      </c>
      <c r="C490" t="s">
        <v>6</v>
      </c>
      <c r="D490" t="s">
        <v>16</v>
      </c>
      <c r="E490">
        <v>5</v>
      </c>
    </row>
    <row r="491" spans="2:5" x14ac:dyDescent="0.3">
      <c r="B491" s="1">
        <v>43397</v>
      </c>
      <c r="C491" t="s">
        <v>15</v>
      </c>
      <c r="D491" t="s">
        <v>19</v>
      </c>
      <c r="E491">
        <v>20</v>
      </c>
    </row>
    <row r="492" spans="2:5" x14ac:dyDescent="0.3">
      <c r="B492" s="1">
        <v>43543</v>
      </c>
      <c r="C492" t="s">
        <v>9</v>
      </c>
      <c r="D492" t="s">
        <v>19</v>
      </c>
      <c r="E492">
        <v>16</v>
      </c>
    </row>
    <row r="493" spans="2:5" x14ac:dyDescent="0.3">
      <c r="B493" s="1">
        <v>43497</v>
      </c>
      <c r="C493" t="s">
        <v>17</v>
      </c>
      <c r="D493" t="s">
        <v>10</v>
      </c>
      <c r="E493">
        <v>8</v>
      </c>
    </row>
    <row r="494" spans="2:5" x14ac:dyDescent="0.3">
      <c r="B494" s="1">
        <v>43840</v>
      </c>
      <c r="C494" t="s">
        <v>17</v>
      </c>
      <c r="D494" t="s">
        <v>5</v>
      </c>
      <c r="E494">
        <v>18</v>
      </c>
    </row>
    <row r="495" spans="2:5" x14ac:dyDescent="0.3">
      <c r="B495" s="1">
        <v>43884</v>
      </c>
      <c r="C495" t="s">
        <v>6</v>
      </c>
      <c r="D495" t="s">
        <v>14</v>
      </c>
      <c r="E495">
        <v>5</v>
      </c>
    </row>
    <row r="496" spans="2:5" x14ac:dyDescent="0.3">
      <c r="B496" s="1">
        <v>43726</v>
      </c>
      <c r="C496" t="s">
        <v>8</v>
      </c>
      <c r="D496" t="s">
        <v>14</v>
      </c>
      <c r="E496">
        <v>18</v>
      </c>
    </row>
    <row r="497" spans="2:5" x14ac:dyDescent="0.3">
      <c r="B497" s="1">
        <v>43162</v>
      </c>
      <c r="C497" t="s">
        <v>17</v>
      </c>
      <c r="D497" t="s">
        <v>16</v>
      </c>
      <c r="E497">
        <v>12</v>
      </c>
    </row>
    <row r="498" spans="2:5" x14ac:dyDescent="0.3">
      <c r="B498" s="1">
        <v>43591</v>
      </c>
      <c r="C498" t="s">
        <v>8</v>
      </c>
      <c r="D498" t="s">
        <v>7</v>
      </c>
      <c r="E498">
        <v>13</v>
      </c>
    </row>
    <row r="499" spans="2:5" x14ac:dyDescent="0.3">
      <c r="B499" s="1">
        <v>43177</v>
      </c>
      <c r="C499" t="s">
        <v>13</v>
      </c>
      <c r="D499" t="s">
        <v>5</v>
      </c>
      <c r="E499">
        <v>16</v>
      </c>
    </row>
    <row r="500" spans="2:5" x14ac:dyDescent="0.3">
      <c r="B500" s="1">
        <v>43128</v>
      </c>
      <c r="C500" t="s">
        <v>13</v>
      </c>
      <c r="D500" t="s">
        <v>7</v>
      </c>
      <c r="E500">
        <v>12</v>
      </c>
    </row>
    <row r="501" spans="2:5" x14ac:dyDescent="0.3">
      <c r="B501" s="1">
        <v>43883</v>
      </c>
      <c r="C501" t="s">
        <v>12</v>
      </c>
      <c r="D501" t="s">
        <v>16</v>
      </c>
      <c r="E501">
        <v>10</v>
      </c>
    </row>
    <row r="502" spans="2:5" x14ac:dyDescent="0.3">
      <c r="B502" s="1">
        <v>43859</v>
      </c>
      <c r="C502" t="s">
        <v>12</v>
      </c>
      <c r="D502" t="s">
        <v>14</v>
      </c>
      <c r="E502">
        <v>14</v>
      </c>
    </row>
    <row r="503" spans="2:5" x14ac:dyDescent="0.3">
      <c r="B503" s="1">
        <v>43375</v>
      </c>
      <c r="C503" t="s">
        <v>15</v>
      </c>
      <c r="D503" t="s">
        <v>19</v>
      </c>
      <c r="E503">
        <v>20</v>
      </c>
    </row>
    <row r="504" spans="2:5" x14ac:dyDescent="0.3">
      <c r="B504" s="1">
        <v>43361</v>
      </c>
      <c r="C504" t="s">
        <v>18</v>
      </c>
      <c r="D504" t="s">
        <v>7</v>
      </c>
      <c r="E504">
        <v>11</v>
      </c>
    </row>
    <row r="505" spans="2:5" x14ac:dyDescent="0.3">
      <c r="B505" s="1">
        <v>43289</v>
      </c>
      <c r="C505" t="s">
        <v>13</v>
      </c>
      <c r="D505" t="s">
        <v>14</v>
      </c>
      <c r="E505">
        <v>13</v>
      </c>
    </row>
    <row r="506" spans="2:5" x14ac:dyDescent="0.3">
      <c r="B506" s="1">
        <v>43923</v>
      </c>
      <c r="C506" t="s">
        <v>9</v>
      </c>
      <c r="D506" t="s">
        <v>14</v>
      </c>
      <c r="E506">
        <v>5</v>
      </c>
    </row>
    <row r="507" spans="2:5" x14ac:dyDescent="0.3">
      <c r="B507" s="1">
        <v>43591</v>
      </c>
      <c r="C507" t="s">
        <v>11</v>
      </c>
      <c r="D507" t="s">
        <v>10</v>
      </c>
      <c r="E507">
        <v>13</v>
      </c>
    </row>
    <row r="508" spans="2:5" x14ac:dyDescent="0.3">
      <c r="B508" s="1">
        <v>43263</v>
      </c>
      <c r="C508" t="s">
        <v>11</v>
      </c>
      <c r="D508" t="s">
        <v>14</v>
      </c>
      <c r="E508">
        <v>7</v>
      </c>
    </row>
    <row r="509" spans="2:5" x14ac:dyDescent="0.3">
      <c r="B509" s="1">
        <v>43503</v>
      </c>
      <c r="C509" t="s">
        <v>6</v>
      </c>
      <c r="D509" t="s">
        <v>10</v>
      </c>
      <c r="E509">
        <v>12</v>
      </c>
    </row>
    <row r="510" spans="2:5" x14ac:dyDescent="0.3">
      <c r="B510" s="1">
        <v>43379</v>
      </c>
      <c r="C510" t="s">
        <v>18</v>
      </c>
      <c r="D510" t="s">
        <v>10</v>
      </c>
      <c r="E510">
        <v>19</v>
      </c>
    </row>
    <row r="511" spans="2:5" x14ac:dyDescent="0.3">
      <c r="B511" s="1">
        <v>43342</v>
      </c>
      <c r="C511" t="s">
        <v>15</v>
      </c>
      <c r="D511" t="s">
        <v>7</v>
      </c>
      <c r="E511">
        <v>11</v>
      </c>
    </row>
    <row r="512" spans="2:5" x14ac:dyDescent="0.3">
      <c r="B512" s="1">
        <v>43717</v>
      </c>
      <c r="C512" t="s">
        <v>13</v>
      </c>
      <c r="D512" t="s">
        <v>10</v>
      </c>
      <c r="E512">
        <v>10</v>
      </c>
    </row>
    <row r="513" spans="2:5" x14ac:dyDescent="0.3">
      <c r="B513" s="1">
        <v>43131</v>
      </c>
      <c r="C513" t="s">
        <v>12</v>
      </c>
      <c r="D513" t="s">
        <v>7</v>
      </c>
      <c r="E513">
        <v>12</v>
      </c>
    </row>
    <row r="514" spans="2:5" x14ac:dyDescent="0.3">
      <c r="B514" s="1">
        <v>43840</v>
      </c>
      <c r="C514" t="s">
        <v>15</v>
      </c>
      <c r="D514" t="s">
        <v>16</v>
      </c>
      <c r="E514">
        <v>18</v>
      </c>
    </row>
    <row r="515" spans="2:5" x14ac:dyDescent="0.3">
      <c r="B515" s="1">
        <v>43610</v>
      </c>
      <c r="C515" t="s">
        <v>9</v>
      </c>
      <c r="D515" t="s">
        <v>14</v>
      </c>
      <c r="E515">
        <v>14</v>
      </c>
    </row>
    <row r="516" spans="2:5" x14ac:dyDescent="0.3">
      <c r="B516" s="1">
        <v>43300</v>
      </c>
      <c r="C516" t="s">
        <v>18</v>
      </c>
      <c r="D516" t="s">
        <v>10</v>
      </c>
      <c r="E516">
        <v>17</v>
      </c>
    </row>
    <row r="517" spans="2:5" x14ac:dyDescent="0.3">
      <c r="B517" s="1">
        <v>43316</v>
      </c>
      <c r="C517" t="s">
        <v>6</v>
      </c>
      <c r="D517" t="s">
        <v>5</v>
      </c>
      <c r="E517">
        <v>8</v>
      </c>
    </row>
    <row r="518" spans="2:5" x14ac:dyDescent="0.3">
      <c r="B518" s="1">
        <v>43788</v>
      </c>
      <c r="C518" t="s">
        <v>11</v>
      </c>
      <c r="D518" t="s">
        <v>10</v>
      </c>
      <c r="E518">
        <v>17</v>
      </c>
    </row>
    <row r="519" spans="2:5" x14ac:dyDescent="0.3">
      <c r="B519" s="1">
        <v>43789</v>
      </c>
      <c r="C519" t="s">
        <v>4</v>
      </c>
      <c r="D519" t="s">
        <v>10</v>
      </c>
      <c r="E519">
        <v>7</v>
      </c>
    </row>
    <row r="520" spans="2:5" x14ac:dyDescent="0.3">
      <c r="B520" s="1">
        <v>43464</v>
      </c>
      <c r="C520" t="s">
        <v>11</v>
      </c>
      <c r="D520" t="s">
        <v>10</v>
      </c>
      <c r="E520">
        <v>8</v>
      </c>
    </row>
    <row r="521" spans="2:5" x14ac:dyDescent="0.3">
      <c r="B521" s="1">
        <v>43718</v>
      </c>
      <c r="C521" t="s">
        <v>17</v>
      </c>
      <c r="D521" t="s">
        <v>10</v>
      </c>
      <c r="E521">
        <v>5</v>
      </c>
    </row>
    <row r="522" spans="2:5" x14ac:dyDescent="0.3">
      <c r="B522" s="1">
        <v>43349</v>
      </c>
      <c r="C522" t="s">
        <v>12</v>
      </c>
      <c r="D522" t="s">
        <v>5</v>
      </c>
      <c r="E522">
        <v>7</v>
      </c>
    </row>
    <row r="523" spans="2:5" x14ac:dyDescent="0.3">
      <c r="B523" s="1">
        <v>43873</v>
      </c>
      <c r="C523" t="s">
        <v>15</v>
      </c>
      <c r="D523" t="s">
        <v>16</v>
      </c>
      <c r="E523">
        <v>18</v>
      </c>
    </row>
    <row r="524" spans="2:5" x14ac:dyDescent="0.3">
      <c r="B524" s="1">
        <v>43395</v>
      </c>
      <c r="C524" t="s">
        <v>15</v>
      </c>
      <c r="D524" t="s">
        <v>5</v>
      </c>
      <c r="E524">
        <v>6</v>
      </c>
    </row>
    <row r="525" spans="2:5" x14ac:dyDescent="0.3">
      <c r="B525" s="1">
        <v>43821</v>
      </c>
      <c r="C525" t="s">
        <v>13</v>
      </c>
      <c r="D525" t="s">
        <v>10</v>
      </c>
      <c r="E525">
        <v>12</v>
      </c>
    </row>
    <row r="526" spans="2:5" x14ac:dyDescent="0.3">
      <c r="B526" s="1">
        <v>43351</v>
      </c>
      <c r="C526" t="s">
        <v>8</v>
      </c>
      <c r="D526" t="s">
        <v>5</v>
      </c>
      <c r="E526">
        <v>9</v>
      </c>
    </row>
    <row r="527" spans="2:5" x14ac:dyDescent="0.3">
      <c r="B527" s="1">
        <v>43540</v>
      </c>
      <c r="C527" t="s">
        <v>15</v>
      </c>
      <c r="D527" t="s">
        <v>7</v>
      </c>
      <c r="E527">
        <v>8</v>
      </c>
    </row>
    <row r="528" spans="2:5" x14ac:dyDescent="0.3">
      <c r="B528" s="1">
        <v>43482</v>
      </c>
      <c r="C528" t="s">
        <v>17</v>
      </c>
      <c r="D528" t="s">
        <v>5</v>
      </c>
      <c r="E528">
        <v>20</v>
      </c>
    </row>
    <row r="529" spans="2:5" x14ac:dyDescent="0.3">
      <c r="B529" s="1">
        <v>43884</v>
      </c>
      <c r="C529" t="s">
        <v>9</v>
      </c>
      <c r="D529" t="s">
        <v>14</v>
      </c>
      <c r="E529">
        <v>8</v>
      </c>
    </row>
    <row r="530" spans="2:5" x14ac:dyDescent="0.3">
      <c r="B530" s="1">
        <v>43423</v>
      </c>
      <c r="C530" t="s">
        <v>11</v>
      </c>
      <c r="D530" t="s">
        <v>16</v>
      </c>
      <c r="E530">
        <v>15</v>
      </c>
    </row>
    <row r="531" spans="2:5" x14ac:dyDescent="0.3">
      <c r="B531" s="1">
        <v>43865</v>
      </c>
      <c r="C531" t="s">
        <v>11</v>
      </c>
      <c r="D531" t="s">
        <v>7</v>
      </c>
      <c r="E531">
        <v>18</v>
      </c>
    </row>
    <row r="532" spans="2:5" x14ac:dyDescent="0.3">
      <c r="B532" s="1">
        <v>43283</v>
      </c>
      <c r="C532" t="s">
        <v>13</v>
      </c>
      <c r="D532" t="s">
        <v>10</v>
      </c>
      <c r="E532">
        <v>17</v>
      </c>
    </row>
    <row r="533" spans="2:5" x14ac:dyDescent="0.3">
      <c r="B533" s="1">
        <v>43262</v>
      </c>
      <c r="C533" t="s">
        <v>17</v>
      </c>
      <c r="D533" t="s">
        <v>16</v>
      </c>
      <c r="E533">
        <v>20</v>
      </c>
    </row>
    <row r="534" spans="2:5" x14ac:dyDescent="0.3">
      <c r="B534" s="1">
        <v>43654</v>
      </c>
      <c r="C534" t="s">
        <v>9</v>
      </c>
      <c r="D534" t="s">
        <v>5</v>
      </c>
      <c r="E534">
        <v>6</v>
      </c>
    </row>
    <row r="535" spans="2:5" x14ac:dyDescent="0.3">
      <c r="B535" s="1">
        <v>43845</v>
      </c>
      <c r="C535" t="s">
        <v>6</v>
      </c>
      <c r="D535" t="s">
        <v>19</v>
      </c>
      <c r="E535">
        <v>9</v>
      </c>
    </row>
    <row r="536" spans="2:5" x14ac:dyDescent="0.3">
      <c r="B536" s="1">
        <v>43459</v>
      </c>
      <c r="C536" t="s">
        <v>13</v>
      </c>
      <c r="D536" t="s">
        <v>14</v>
      </c>
      <c r="E536">
        <v>8</v>
      </c>
    </row>
    <row r="537" spans="2:5" x14ac:dyDescent="0.3">
      <c r="B537" s="1">
        <v>43632</v>
      </c>
      <c r="C537" t="s">
        <v>9</v>
      </c>
      <c r="D537" t="s">
        <v>5</v>
      </c>
      <c r="E537">
        <v>14</v>
      </c>
    </row>
    <row r="538" spans="2:5" x14ac:dyDescent="0.3">
      <c r="B538" s="1">
        <v>43141</v>
      </c>
      <c r="C538" t="s">
        <v>4</v>
      </c>
      <c r="D538" t="s">
        <v>7</v>
      </c>
      <c r="E538">
        <v>18</v>
      </c>
    </row>
    <row r="539" spans="2:5" x14ac:dyDescent="0.3">
      <c r="B539" s="1">
        <v>43641</v>
      </c>
      <c r="C539" t="s">
        <v>18</v>
      </c>
      <c r="D539" t="s">
        <v>19</v>
      </c>
      <c r="E539">
        <v>18</v>
      </c>
    </row>
    <row r="540" spans="2:5" x14ac:dyDescent="0.3">
      <c r="B540" s="1">
        <v>43558</v>
      </c>
      <c r="C540" t="s">
        <v>18</v>
      </c>
      <c r="D540" t="s">
        <v>7</v>
      </c>
      <c r="E540">
        <v>8</v>
      </c>
    </row>
    <row r="541" spans="2:5" x14ac:dyDescent="0.3">
      <c r="B541" s="1">
        <v>43173</v>
      </c>
      <c r="C541" t="s">
        <v>18</v>
      </c>
      <c r="D541" t="s">
        <v>19</v>
      </c>
      <c r="E541">
        <v>18</v>
      </c>
    </row>
    <row r="542" spans="2:5" x14ac:dyDescent="0.3">
      <c r="B542" s="1">
        <v>43571</v>
      </c>
      <c r="C542" t="s">
        <v>18</v>
      </c>
      <c r="D542" t="s">
        <v>19</v>
      </c>
      <c r="E542">
        <v>14</v>
      </c>
    </row>
    <row r="543" spans="2:5" x14ac:dyDescent="0.3">
      <c r="B543" s="1">
        <v>43422</v>
      </c>
      <c r="C543" t="s">
        <v>8</v>
      </c>
      <c r="D543" t="s">
        <v>10</v>
      </c>
      <c r="E543">
        <v>8</v>
      </c>
    </row>
    <row r="544" spans="2:5" x14ac:dyDescent="0.3">
      <c r="B544" s="1">
        <v>43369</v>
      </c>
      <c r="C544" t="s">
        <v>12</v>
      </c>
      <c r="D544" t="s">
        <v>16</v>
      </c>
      <c r="E544">
        <v>16</v>
      </c>
    </row>
    <row r="545" spans="2:5" x14ac:dyDescent="0.3">
      <c r="B545" s="1">
        <v>43526</v>
      </c>
      <c r="C545" t="s">
        <v>13</v>
      </c>
      <c r="D545" t="s">
        <v>16</v>
      </c>
      <c r="E545">
        <v>16</v>
      </c>
    </row>
    <row r="546" spans="2:5" x14ac:dyDescent="0.3">
      <c r="B546" s="1">
        <v>43634</v>
      </c>
      <c r="C546" t="s">
        <v>11</v>
      </c>
      <c r="D546" t="s">
        <v>5</v>
      </c>
      <c r="E546">
        <v>17</v>
      </c>
    </row>
    <row r="547" spans="2:5" x14ac:dyDescent="0.3">
      <c r="B547" s="1">
        <v>43670</v>
      </c>
      <c r="C547" t="s">
        <v>8</v>
      </c>
      <c r="D547" t="s">
        <v>7</v>
      </c>
      <c r="E547">
        <v>11</v>
      </c>
    </row>
    <row r="548" spans="2:5" x14ac:dyDescent="0.3">
      <c r="B548" s="1">
        <v>43296</v>
      </c>
      <c r="C548" t="s">
        <v>15</v>
      </c>
      <c r="D548" t="s">
        <v>7</v>
      </c>
      <c r="E548">
        <v>18</v>
      </c>
    </row>
    <row r="549" spans="2:5" x14ac:dyDescent="0.3">
      <c r="B549" s="1">
        <v>43538</v>
      </c>
      <c r="C549" t="s">
        <v>11</v>
      </c>
      <c r="D549" t="s">
        <v>16</v>
      </c>
      <c r="E549">
        <v>7</v>
      </c>
    </row>
    <row r="550" spans="2:5" x14ac:dyDescent="0.3">
      <c r="B550" s="1">
        <v>43609</v>
      </c>
      <c r="C550" t="s">
        <v>18</v>
      </c>
      <c r="D550" t="s">
        <v>7</v>
      </c>
      <c r="E550">
        <v>13</v>
      </c>
    </row>
    <row r="551" spans="2:5" x14ac:dyDescent="0.3">
      <c r="B551" s="1">
        <v>43947</v>
      </c>
      <c r="C551" t="s">
        <v>17</v>
      </c>
      <c r="D551" t="s">
        <v>19</v>
      </c>
      <c r="E551">
        <v>15</v>
      </c>
    </row>
    <row r="552" spans="2:5" x14ac:dyDescent="0.3">
      <c r="B552" s="1">
        <v>43411</v>
      </c>
      <c r="C552" t="s">
        <v>4</v>
      </c>
      <c r="D552" t="s">
        <v>5</v>
      </c>
      <c r="E552">
        <v>19</v>
      </c>
    </row>
    <row r="553" spans="2:5" x14ac:dyDescent="0.3">
      <c r="B553" s="1">
        <v>43231</v>
      </c>
      <c r="C553" t="s">
        <v>9</v>
      </c>
      <c r="D553" t="s">
        <v>5</v>
      </c>
      <c r="E553">
        <v>13</v>
      </c>
    </row>
    <row r="554" spans="2:5" x14ac:dyDescent="0.3">
      <c r="B554" s="1">
        <v>43390</v>
      </c>
      <c r="C554" t="s">
        <v>13</v>
      </c>
      <c r="D554" t="s">
        <v>14</v>
      </c>
      <c r="E554">
        <v>20</v>
      </c>
    </row>
    <row r="555" spans="2:5" x14ac:dyDescent="0.3">
      <c r="B555" s="1">
        <v>43298</v>
      </c>
      <c r="C555" t="s">
        <v>15</v>
      </c>
      <c r="D555" t="s">
        <v>5</v>
      </c>
      <c r="E555">
        <v>14</v>
      </c>
    </row>
    <row r="556" spans="2:5" x14ac:dyDescent="0.3">
      <c r="B556" s="1">
        <v>43780</v>
      </c>
      <c r="C556" t="s">
        <v>18</v>
      </c>
      <c r="D556" t="s">
        <v>10</v>
      </c>
      <c r="E556">
        <v>5</v>
      </c>
    </row>
    <row r="557" spans="2:5" x14ac:dyDescent="0.3">
      <c r="B557" s="1">
        <v>43709</v>
      </c>
      <c r="C557" t="s">
        <v>13</v>
      </c>
      <c r="D557" t="s">
        <v>14</v>
      </c>
      <c r="E557">
        <v>11</v>
      </c>
    </row>
    <row r="558" spans="2:5" x14ac:dyDescent="0.3">
      <c r="B558" s="1">
        <v>43432</v>
      </c>
      <c r="C558" t="s">
        <v>13</v>
      </c>
      <c r="D558" t="s">
        <v>7</v>
      </c>
      <c r="E558">
        <v>18</v>
      </c>
    </row>
    <row r="559" spans="2:5" x14ac:dyDescent="0.3">
      <c r="B559" s="1">
        <v>43909</v>
      </c>
      <c r="C559" t="s">
        <v>8</v>
      </c>
      <c r="D559" t="s">
        <v>7</v>
      </c>
      <c r="E559">
        <v>5</v>
      </c>
    </row>
    <row r="560" spans="2:5" x14ac:dyDescent="0.3">
      <c r="B560" s="1">
        <v>43865</v>
      </c>
      <c r="C560" t="s">
        <v>18</v>
      </c>
      <c r="D560" t="s">
        <v>7</v>
      </c>
      <c r="E560">
        <v>15</v>
      </c>
    </row>
    <row r="561" spans="2:5" x14ac:dyDescent="0.3">
      <c r="B561" s="1">
        <v>43229</v>
      </c>
      <c r="C561" t="s">
        <v>13</v>
      </c>
      <c r="D561" t="s">
        <v>5</v>
      </c>
      <c r="E561">
        <v>20</v>
      </c>
    </row>
    <row r="562" spans="2:5" x14ac:dyDescent="0.3">
      <c r="B562" s="1">
        <v>43951</v>
      </c>
      <c r="C562" t="s">
        <v>8</v>
      </c>
      <c r="D562" t="s">
        <v>5</v>
      </c>
      <c r="E562">
        <v>6</v>
      </c>
    </row>
    <row r="563" spans="2:5" x14ac:dyDescent="0.3">
      <c r="B563" s="1">
        <v>43700</v>
      </c>
      <c r="C563" t="s">
        <v>12</v>
      </c>
      <c r="D563" t="s">
        <v>19</v>
      </c>
      <c r="E563">
        <v>6</v>
      </c>
    </row>
    <row r="564" spans="2:5" x14ac:dyDescent="0.3">
      <c r="B564" s="1">
        <v>43727</v>
      </c>
      <c r="C564" t="s">
        <v>12</v>
      </c>
      <c r="D564" t="s">
        <v>14</v>
      </c>
      <c r="E564">
        <v>14</v>
      </c>
    </row>
    <row r="565" spans="2:5" x14ac:dyDescent="0.3">
      <c r="B565" s="1">
        <v>43681</v>
      </c>
      <c r="C565" t="s">
        <v>8</v>
      </c>
      <c r="D565" t="s">
        <v>5</v>
      </c>
      <c r="E565">
        <v>10</v>
      </c>
    </row>
    <row r="566" spans="2:5" x14ac:dyDescent="0.3">
      <c r="B566" s="1">
        <v>43381</v>
      </c>
      <c r="C566" t="s">
        <v>9</v>
      </c>
      <c r="D566" t="s">
        <v>5</v>
      </c>
      <c r="E566">
        <v>15</v>
      </c>
    </row>
    <row r="567" spans="2:5" x14ac:dyDescent="0.3">
      <c r="B567" s="1">
        <v>43477</v>
      </c>
      <c r="C567" t="s">
        <v>8</v>
      </c>
      <c r="D567" t="s">
        <v>19</v>
      </c>
      <c r="E567">
        <v>6</v>
      </c>
    </row>
    <row r="568" spans="2:5" x14ac:dyDescent="0.3">
      <c r="B568" s="1">
        <v>43415</v>
      </c>
      <c r="C568" t="s">
        <v>9</v>
      </c>
      <c r="D568" t="s">
        <v>5</v>
      </c>
      <c r="E568">
        <v>17</v>
      </c>
    </row>
    <row r="569" spans="2:5" x14ac:dyDescent="0.3">
      <c r="B569" s="1">
        <v>43270</v>
      </c>
      <c r="C569" t="s">
        <v>12</v>
      </c>
      <c r="D569" t="s">
        <v>16</v>
      </c>
      <c r="E569">
        <v>18</v>
      </c>
    </row>
    <row r="570" spans="2:5" x14ac:dyDescent="0.3">
      <c r="B570" s="1">
        <v>43238</v>
      </c>
      <c r="C570" t="s">
        <v>6</v>
      </c>
      <c r="D570" t="s">
        <v>16</v>
      </c>
      <c r="E570">
        <v>12</v>
      </c>
    </row>
    <row r="571" spans="2:5" x14ac:dyDescent="0.3">
      <c r="B571" s="1">
        <v>43323</v>
      </c>
      <c r="C571" t="s">
        <v>6</v>
      </c>
      <c r="D571" t="s">
        <v>10</v>
      </c>
      <c r="E571">
        <v>14</v>
      </c>
    </row>
    <row r="572" spans="2:5" x14ac:dyDescent="0.3">
      <c r="B572" s="1">
        <v>43745</v>
      </c>
      <c r="C572" t="s">
        <v>18</v>
      </c>
      <c r="D572" t="s">
        <v>14</v>
      </c>
      <c r="E572">
        <v>11</v>
      </c>
    </row>
    <row r="573" spans="2:5" x14ac:dyDescent="0.3">
      <c r="B573" s="1">
        <v>43211</v>
      </c>
      <c r="C573" t="s">
        <v>4</v>
      </c>
      <c r="D573" t="s">
        <v>14</v>
      </c>
      <c r="E573">
        <v>19</v>
      </c>
    </row>
    <row r="574" spans="2:5" x14ac:dyDescent="0.3">
      <c r="B574" s="1">
        <v>43898</v>
      </c>
      <c r="C574" t="s">
        <v>13</v>
      </c>
      <c r="D574" t="s">
        <v>5</v>
      </c>
      <c r="E574">
        <v>5</v>
      </c>
    </row>
    <row r="575" spans="2:5" x14ac:dyDescent="0.3">
      <c r="B575" s="1">
        <v>43644</v>
      </c>
      <c r="C575" t="s">
        <v>4</v>
      </c>
      <c r="D575" t="s">
        <v>7</v>
      </c>
      <c r="E575">
        <v>12</v>
      </c>
    </row>
    <row r="576" spans="2:5" x14ac:dyDescent="0.3">
      <c r="B576" s="1">
        <v>43334</v>
      </c>
      <c r="C576" t="s">
        <v>8</v>
      </c>
      <c r="D576" t="s">
        <v>14</v>
      </c>
      <c r="E576">
        <v>5</v>
      </c>
    </row>
    <row r="577" spans="2:5" x14ac:dyDescent="0.3">
      <c r="B577" s="1">
        <v>43637</v>
      </c>
      <c r="C577" t="s">
        <v>18</v>
      </c>
      <c r="D577" t="s">
        <v>19</v>
      </c>
      <c r="E577">
        <v>13</v>
      </c>
    </row>
    <row r="578" spans="2:5" x14ac:dyDescent="0.3">
      <c r="B578" s="1">
        <v>43728</v>
      </c>
      <c r="C578" t="s">
        <v>12</v>
      </c>
      <c r="D578" t="s">
        <v>7</v>
      </c>
      <c r="E578">
        <v>17</v>
      </c>
    </row>
    <row r="579" spans="2:5" x14ac:dyDescent="0.3">
      <c r="B579" s="1">
        <v>43545</v>
      </c>
      <c r="C579" t="s">
        <v>11</v>
      </c>
      <c r="D579" t="s">
        <v>5</v>
      </c>
      <c r="E579">
        <v>10</v>
      </c>
    </row>
    <row r="580" spans="2:5" x14ac:dyDescent="0.3">
      <c r="B580" s="1">
        <v>43395</v>
      </c>
      <c r="C580" t="s">
        <v>13</v>
      </c>
      <c r="D580" t="s">
        <v>16</v>
      </c>
      <c r="E580">
        <v>14</v>
      </c>
    </row>
    <row r="581" spans="2:5" x14ac:dyDescent="0.3">
      <c r="B581" s="1">
        <v>43946</v>
      </c>
      <c r="C581" t="s">
        <v>13</v>
      </c>
      <c r="D581" t="s">
        <v>14</v>
      </c>
      <c r="E581">
        <v>11</v>
      </c>
    </row>
    <row r="582" spans="2:5" x14ac:dyDescent="0.3">
      <c r="B582" s="1">
        <v>43240</v>
      </c>
      <c r="C582" t="s">
        <v>13</v>
      </c>
      <c r="D582" t="s">
        <v>16</v>
      </c>
      <c r="E582">
        <v>17</v>
      </c>
    </row>
    <row r="583" spans="2:5" x14ac:dyDescent="0.3">
      <c r="B583" s="1">
        <v>43631</v>
      </c>
      <c r="C583" t="s">
        <v>8</v>
      </c>
      <c r="D583" t="s">
        <v>10</v>
      </c>
      <c r="E583">
        <v>17</v>
      </c>
    </row>
    <row r="584" spans="2:5" x14ac:dyDescent="0.3">
      <c r="B584" s="1">
        <v>43338</v>
      </c>
      <c r="C584" t="s">
        <v>9</v>
      </c>
      <c r="D584" t="s">
        <v>16</v>
      </c>
      <c r="E584">
        <v>5</v>
      </c>
    </row>
    <row r="585" spans="2:5" x14ac:dyDescent="0.3">
      <c r="B585" s="1">
        <v>43456</v>
      </c>
      <c r="C585" t="s">
        <v>12</v>
      </c>
      <c r="D585" t="s">
        <v>19</v>
      </c>
      <c r="E585">
        <v>12</v>
      </c>
    </row>
    <row r="586" spans="2:5" x14ac:dyDescent="0.3">
      <c r="B586" s="1">
        <v>43661</v>
      </c>
      <c r="C586" t="s">
        <v>13</v>
      </c>
      <c r="D586" t="s">
        <v>10</v>
      </c>
      <c r="E586">
        <v>9</v>
      </c>
    </row>
    <row r="587" spans="2:5" x14ac:dyDescent="0.3">
      <c r="B587" s="1">
        <v>43538</v>
      </c>
      <c r="C587" t="s">
        <v>12</v>
      </c>
      <c r="D587" t="s">
        <v>19</v>
      </c>
      <c r="E587">
        <v>10</v>
      </c>
    </row>
    <row r="588" spans="2:5" x14ac:dyDescent="0.3">
      <c r="B588" s="1">
        <v>43143</v>
      </c>
      <c r="C588" t="s">
        <v>17</v>
      </c>
      <c r="D588" t="s">
        <v>5</v>
      </c>
      <c r="E588">
        <v>10</v>
      </c>
    </row>
    <row r="589" spans="2:5" x14ac:dyDescent="0.3">
      <c r="B589" s="1">
        <v>43134</v>
      </c>
      <c r="C589" t="s">
        <v>15</v>
      </c>
      <c r="D589" t="s">
        <v>19</v>
      </c>
      <c r="E589">
        <v>12</v>
      </c>
    </row>
    <row r="590" spans="2:5" x14ac:dyDescent="0.3">
      <c r="B590" s="1">
        <v>43514</v>
      </c>
      <c r="C590" t="s">
        <v>4</v>
      </c>
      <c r="D590" t="s">
        <v>7</v>
      </c>
      <c r="E590">
        <v>18</v>
      </c>
    </row>
    <row r="591" spans="2:5" x14ac:dyDescent="0.3">
      <c r="B591" s="1">
        <v>43656</v>
      </c>
      <c r="C591" t="s">
        <v>18</v>
      </c>
      <c r="D591" t="s">
        <v>16</v>
      </c>
      <c r="E591">
        <v>9</v>
      </c>
    </row>
    <row r="592" spans="2:5" x14ac:dyDescent="0.3">
      <c r="B592" s="1">
        <v>43641</v>
      </c>
      <c r="C592" t="s">
        <v>6</v>
      </c>
      <c r="D592" t="s">
        <v>7</v>
      </c>
      <c r="E592">
        <v>7</v>
      </c>
    </row>
    <row r="593" spans="2:5" x14ac:dyDescent="0.3">
      <c r="B593" s="1">
        <v>43211</v>
      </c>
      <c r="C593" t="s">
        <v>8</v>
      </c>
      <c r="D593" t="s">
        <v>5</v>
      </c>
      <c r="E593">
        <v>17</v>
      </c>
    </row>
    <row r="594" spans="2:5" x14ac:dyDescent="0.3">
      <c r="B594" s="1">
        <v>43848</v>
      </c>
      <c r="C594" t="s">
        <v>8</v>
      </c>
      <c r="D594" t="s">
        <v>5</v>
      </c>
      <c r="E594">
        <v>7</v>
      </c>
    </row>
    <row r="595" spans="2:5" x14ac:dyDescent="0.3">
      <c r="B595" s="1">
        <v>43586</v>
      </c>
      <c r="C595" t="s">
        <v>4</v>
      </c>
      <c r="D595" t="s">
        <v>7</v>
      </c>
      <c r="E595">
        <v>18</v>
      </c>
    </row>
    <row r="596" spans="2:5" x14ac:dyDescent="0.3">
      <c r="B596" s="1">
        <v>43700</v>
      </c>
      <c r="C596" t="s">
        <v>6</v>
      </c>
      <c r="D596" t="s">
        <v>5</v>
      </c>
      <c r="E596">
        <v>13</v>
      </c>
    </row>
    <row r="597" spans="2:5" x14ac:dyDescent="0.3">
      <c r="B597" s="1">
        <v>43883</v>
      </c>
      <c r="C597" t="s">
        <v>9</v>
      </c>
      <c r="D597" t="s">
        <v>10</v>
      </c>
      <c r="E597">
        <v>10</v>
      </c>
    </row>
    <row r="598" spans="2:5" x14ac:dyDescent="0.3">
      <c r="B598" s="1">
        <v>43110</v>
      </c>
      <c r="C598" t="s">
        <v>13</v>
      </c>
      <c r="D598" t="s">
        <v>19</v>
      </c>
      <c r="E598">
        <v>17</v>
      </c>
    </row>
    <row r="599" spans="2:5" x14ac:dyDescent="0.3">
      <c r="B599" s="1">
        <v>43224</v>
      </c>
      <c r="C599" t="s">
        <v>17</v>
      </c>
      <c r="D599" t="s">
        <v>16</v>
      </c>
      <c r="E599">
        <v>10</v>
      </c>
    </row>
    <row r="600" spans="2:5" x14ac:dyDescent="0.3">
      <c r="B600" s="1">
        <v>43839</v>
      </c>
      <c r="C600" t="s">
        <v>11</v>
      </c>
      <c r="D600" t="s">
        <v>7</v>
      </c>
      <c r="E600">
        <v>10</v>
      </c>
    </row>
    <row r="601" spans="2:5" x14ac:dyDescent="0.3">
      <c r="B601" s="1">
        <v>43585</v>
      </c>
      <c r="C601" t="s">
        <v>18</v>
      </c>
      <c r="D601" t="s">
        <v>10</v>
      </c>
      <c r="E601">
        <v>14</v>
      </c>
    </row>
    <row r="602" spans="2:5" x14ac:dyDescent="0.3">
      <c r="B602" s="1">
        <v>43133</v>
      </c>
      <c r="C602" t="s">
        <v>9</v>
      </c>
      <c r="D602" t="s">
        <v>10</v>
      </c>
      <c r="E602">
        <v>8</v>
      </c>
    </row>
    <row r="603" spans="2:5" x14ac:dyDescent="0.3">
      <c r="B603" s="1">
        <v>43305</v>
      </c>
      <c r="C603" t="s">
        <v>13</v>
      </c>
      <c r="D603" t="s">
        <v>5</v>
      </c>
      <c r="E603">
        <v>16</v>
      </c>
    </row>
    <row r="604" spans="2:5" x14ac:dyDescent="0.3">
      <c r="B604" s="1">
        <v>43532</v>
      </c>
      <c r="C604" t="s">
        <v>13</v>
      </c>
      <c r="D604" t="s">
        <v>7</v>
      </c>
      <c r="E604">
        <v>17</v>
      </c>
    </row>
    <row r="605" spans="2:5" x14ac:dyDescent="0.3">
      <c r="B605" s="1">
        <v>43173</v>
      </c>
      <c r="C605" t="s">
        <v>17</v>
      </c>
      <c r="D605" t="s">
        <v>19</v>
      </c>
      <c r="E605">
        <v>15</v>
      </c>
    </row>
    <row r="606" spans="2:5" x14ac:dyDescent="0.3">
      <c r="B606" s="1">
        <v>43157</v>
      </c>
      <c r="C606" t="s">
        <v>18</v>
      </c>
      <c r="D606" t="s">
        <v>5</v>
      </c>
      <c r="E606">
        <v>8</v>
      </c>
    </row>
    <row r="607" spans="2:5" x14ac:dyDescent="0.3">
      <c r="B607" s="1">
        <v>43757</v>
      </c>
      <c r="C607" t="s">
        <v>18</v>
      </c>
      <c r="D607" t="s">
        <v>14</v>
      </c>
      <c r="E607">
        <v>19</v>
      </c>
    </row>
    <row r="608" spans="2:5" x14ac:dyDescent="0.3">
      <c r="B608" s="1">
        <v>43888</v>
      </c>
      <c r="C608" t="s">
        <v>9</v>
      </c>
      <c r="D608" t="s">
        <v>16</v>
      </c>
      <c r="E608">
        <v>10</v>
      </c>
    </row>
    <row r="609" spans="2:5" x14ac:dyDescent="0.3">
      <c r="B609" s="1">
        <v>43495</v>
      </c>
      <c r="C609" t="s">
        <v>4</v>
      </c>
      <c r="D609" t="s">
        <v>19</v>
      </c>
      <c r="E609">
        <v>16</v>
      </c>
    </row>
    <row r="610" spans="2:5" x14ac:dyDescent="0.3">
      <c r="B610" s="1">
        <v>43266</v>
      </c>
      <c r="C610" t="s">
        <v>6</v>
      </c>
      <c r="D610" t="s">
        <v>14</v>
      </c>
      <c r="E610">
        <v>7</v>
      </c>
    </row>
    <row r="611" spans="2:5" x14ac:dyDescent="0.3">
      <c r="B611" s="1">
        <v>43117</v>
      </c>
      <c r="C611" t="s">
        <v>4</v>
      </c>
      <c r="D611" t="s">
        <v>7</v>
      </c>
      <c r="E611">
        <v>14</v>
      </c>
    </row>
    <row r="612" spans="2:5" x14ac:dyDescent="0.3">
      <c r="B612" s="1">
        <v>43543</v>
      </c>
      <c r="C612" t="s">
        <v>12</v>
      </c>
      <c r="D612" t="s">
        <v>10</v>
      </c>
      <c r="E612">
        <v>16</v>
      </c>
    </row>
    <row r="613" spans="2:5" x14ac:dyDescent="0.3">
      <c r="B613" s="1">
        <v>43885</v>
      </c>
      <c r="C613" t="s">
        <v>4</v>
      </c>
      <c r="D613" t="s">
        <v>19</v>
      </c>
      <c r="E613">
        <v>13</v>
      </c>
    </row>
    <row r="614" spans="2:5" x14ac:dyDescent="0.3">
      <c r="B614" s="1">
        <v>43296</v>
      </c>
      <c r="C614" t="s">
        <v>11</v>
      </c>
      <c r="D614" t="s">
        <v>14</v>
      </c>
      <c r="E614">
        <v>6</v>
      </c>
    </row>
    <row r="615" spans="2:5" x14ac:dyDescent="0.3">
      <c r="B615" s="1">
        <v>43676</v>
      </c>
      <c r="C615" t="s">
        <v>18</v>
      </c>
      <c r="D615" t="s">
        <v>10</v>
      </c>
      <c r="E615">
        <v>16</v>
      </c>
    </row>
    <row r="616" spans="2:5" x14ac:dyDescent="0.3">
      <c r="B616" s="1">
        <v>43103</v>
      </c>
      <c r="C616" t="s">
        <v>4</v>
      </c>
      <c r="D616" t="s">
        <v>10</v>
      </c>
      <c r="E616">
        <v>13</v>
      </c>
    </row>
    <row r="617" spans="2:5" x14ac:dyDescent="0.3">
      <c r="B617" s="1">
        <v>43732</v>
      </c>
      <c r="C617" t="s">
        <v>6</v>
      </c>
      <c r="D617" t="s">
        <v>5</v>
      </c>
      <c r="E617">
        <v>12</v>
      </c>
    </row>
    <row r="618" spans="2:5" x14ac:dyDescent="0.3">
      <c r="B618" s="1">
        <v>43495</v>
      </c>
      <c r="C618" t="s">
        <v>13</v>
      </c>
      <c r="D618" t="s">
        <v>16</v>
      </c>
      <c r="E618">
        <v>6</v>
      </c>
    </row>
    <row r="619" spans="2:5" x14ac:dyDescent="0.3">
      <c r="B619" s="1">
        <v>43233</v>
      </c>
      <c r="C619" t="s">
        <v>6</v>
      </c>
      <c r="D619" t="s">
        <v>10</v>
      </c>
      <c r="E619">
        <v>7</v>
      </c>
    </row>
    <row r="620" spans="2:5" x14ac:dyDescent="0.3">
      <c r="B620" s="1">
        <v>43486</v>
      </c>
      <c r="C620" t="s">
        <v>8</v>
      </c>
      <c r="D620" t="s">
        <v>7</v>
      </c>
      <c r="E620">
        <v>12</v>
      </c>
    </row>
    <row r="621" spans="2:5" x14ac:dyDescent="0.3">
      <c r="B621" s="1">
        <v>43299</v>
      </c>
      <c r="C621" t="s">
        <v>12</v>
      </c>
      <c r="D621" t="s">
        <v>5</v>
      </c>
      <c r="E621">
        <v>18</v>
      </c>
    </row>
    <row r="622" spans="2:5" x14ac:dyDescent="0.3">
      <c r="B622" s="1">
        <v>43291</v>
      </c>
      <c r="C622" t="s">
        <v>13</v>
      </c>
      <c r="D622" t="s">
        <v>14</v>
      </c>
      <c r="E622">
        <v>14</v>
      </c>
    </row>
    <row r="623" spans="2:5" x14ac:dyDescent="0.3">
      <c r="B623" s="1">
        <v>43649</v>
      </c>
      <c r="C623" t="s">
        <v>18</v>
      </c>
      <c r="D623" t="s">
        <v>10</v>
      </c>
      <c r="E623">
        <v>16</v>
      </c>
    </row>
    <row r="624" spans="2:5" x14ac:dyDescent="0.3">
      <c r="B624" s="1">
        <v>43571</v>
      </c>
      <c r="C624" t="s">
        <v>8</v>
      </c>
      <c r="D624" t="s">
        <v>10</v>
      </c>
      <c r="E624">
        <v>7</v>
      </c>
    </row>
    <row r="625" spans="2:5" x14ac:dyDescent="0.3">
      <c r="B625" s="1">
        <v>43214</v>
      </c>
      <c r="C625" t="s">
        <v>15</v>
      </c>
      <c r="D625" t="s">
        <v>10</v>
      </c>
      <c r="E625">
        <v>15</v>
      </c>
    </row>
    <row r="626" spans="2:5" x14ac:dyDescent="0.3">
      <c r="B626" s="1">
        <v>43552</v>
      </c>
      <c r="C626" t="s">
        <v>11</v>
      </c>
      <c r="D626" t="s">
        <v>16</v>
      </c>
      <c r="E626">
        <v>15</v>
      </c>
    </row>
    <row r="627" spans="2:5" x14ac:dyDescent="0.3">
      <c r="B627" s="1">
        <v>43145</v>
      </c>
      <c r="C627" t="s">
        <v>18</v>
      </c>
      <c r="D627" t="s">
        <v>10</v>
      </c>
      <c r="E627">
        <v>10</v>
      </c>
    </row>
    <row r="628" spans="2:5" x14ac:dyDescent="0.3">
      <c r="B628" s="1">
        <v>43952</v>
      </c>
      <c r="C628" t="s">
        <v>6</v>
      </c>
      <c r="D628" t="s">
        <v>5</v>
      </c>
      <c r="E628">
        <v>20</v>
      </c>
    </row>
    <row r="629" spans="2:5" x14ac:dyDescent="0.3">
      <c r="B629" s="1">
        <v>43553</v>
      </c>
      <c r="C629" t="s">
        <v>13</v>
      </c>
      <c r="D629" t="s">
        <v>10</v>
      </c>
      <c r="E629">
        <v>16</v>
      </c>
    </row>
    <row r="630" spans="2:5" x14ac:dyDescent="0.3">
      <c r="B630" s="1">
        <v>43562</v>
      </c>
      <c r="C630" t="s">
        <v>17</v>
      </c>
      <c r="D630" t="s">
        <v>19</v>
      </c>
      <c r="E630">
        <v>16</v>
      </c>
    </row>
    <row r="631" spans="2:5" x14ac:dyDescent="0.3">
      <c r="B631" s="1">
        <v>43541</v>
      </c>
      <c r="C631" t="s">
        <v>17</v>
      </c>
      <c r="D631" t="s">
        <v>14</v>
      </c>
      <c r="E631">
        <v>5</v>
      </c>
    </row>
    <row r="632" spans="2:5" x14ac:dyDescent="0.3">
      <c r="B632" s="1">
        <v>43138</v>
      </c>
      <c r="C632" t="s">
        <v>17</v>
      </c>
      <c r="D632" t="s">
        <v>5</v>
      </c>
      <c r="E632">
        <v>20</v>
      </c>
    </row>
    <row r="633" spans="2:5" x14ac:dyDescent="0.3">
      <c r="B633" s="1">
        <v>43432</v>
      </c>
      <c r="C633" t="s">
        <v>17</v>
      </c>
      <c r="D633" t="s">
        <v>7</v>
      </c>
      <c r="E633">
        <v>18</v>
      </c>
    </row>
    <row r="634" spans="2:5" x14ac:dyDescent="0.3">
      <c r="B634" s="1">
        <v>43132</v>
      </c>
      <c r="C634" t="s">
        <v>4</v>
      </c>
      <c r="D634" t="s">
        <v>7</v>
      </c>
      <c r="E634">
        <v>19</v>
      </c>
    </row>
    <row r="635" spans="2:5" x14ac:dyDescent="0.3">
      <c r="B635" s="1">
        <v>43197</v>
      </c>
      <c r="C635" t="s">
        <v>17</v>
      </c>
      <c r="D635" t="s">
        <v>14</v>
      </c>
      <c r="E635">
        <v>15</v>
      </c>
    </row>
    <row r="636" spans="2:5" x14ac:dyDescent="0.3">
      <c r="B636" s="1">
        <v>43700</v>
      </c>
      <c r="C636" t="s">
        <v>6</v>
      </c>
      <c r="D636" t="s">
        <v>19</v>
      </c>
      <c r="E636">
        <v>7</v>
      </c>
    </row>
    <row r="637" spans="2:5" x14ac:dyDescent="0.3">
      <c r="B637" s="1">
        <v>43349</v>
      </c>
      <c r="C637" t="s">
        <v>6</v>
      </c>
      <c r="D637" t="s">
        <v>19</v>
      </c>
      <c r="E637">
        <v>6</v>
      </c>
    </row>
    <row r="638" spans="2:5" x14ac:dyDescent="0.3">
      <c r="B638" s="1">
        <v>43170</v>
      </c>
      <c r="C638" t="s">
        <v>17</v>
      </c>
      <c r="D638" t="s">
        <v>10</v>
      </c>
      <c r="E638">
        <v>17</v>
      </c>
    </row>
    <row r="639" spans="2:5" x14ac:dyDescent="0.3">
      <c r="B639" s="1">
        <v>43920</v>
      </c>
      <c r="C639" t="s">
        <v>17</v>
      </c>
      <c r="D639" t="s">
        <v>14</v>
      </c>
      <c r="E639">
        <v>19</v>
      </c>
    </row>
    <row r="640" spans="2:5" x14ac:dyDescent="0.3">
      <c r="B640" s="1">
        <v>43474</v>
      </c>
      <c r="C640" t="s">
        <v>13</v>
      </c>
      <c r="D640" t="s">
        <v>16</v>
      </c>
      <c r="E640">
        <v>18</v>
      </c>
    </row>
    <row r="641" spans="2:5" x14ac:dyDescent="0.3">
      <c r="B641" s="1">
        <v>43143</v>
      </c>
      <c r="C641" t="s">
        <v>17</v>
      </c>
      <c r="D641" t="s">
        <v>19</v>
      </c>
      <c r="E641">
        <v>10</v>
      </c>
    </row>
    <row r="642" spans="2:5" x14ac:dyDescent="0.3">
      <c r="B642" s="1">
        <v>43327</v>
      </c>
      <c r="C642" t="s">
        <v>13</v>
      </c>
      <c r="D642" t="s">
        <v>10</v>
      </c>
      <c r="E642">
        <v>18</v>
      </c>
    </row>
    <row r="643" spans="2:5" x14ac:dyDescent="0.3">
      <c r="B643" s="1">
        <v>43668</v>
      </c>
      <c r="C643" t="s">
        <v>11</v>
      </c>
      <c r="D643" t="s">
        <v>19</v>
      </c>
      <c r="E643">
        <v>7</v>
      </c>
    </row>
    <row r="644" spans="2:5" x14ac:dyDescent="0.3">
      <c r="B644" s="1">
        <v>43565</v>
      </c>
      <c r="C644" t="s">
        <v>17</v>
      </c>
      <c r="D644" t="s">
        <v>7</v>
      </c>
      <c r="E644">
        <v>8</v>
      </c>
    </row>
    <row r="645" spans="2:5" x14ac:dyDescent="0.3">
      <c r="B645" s="1">
        <v>43893</v>
      </c>
      <c r="C645" t="s">
        <v>4</v>
      </c>
      <c r="D645" t="s">
        <v>5</v>
      </c>
      <c r="E645">
        <v>17</v>
      </c>
    </row>
    <row r="646" spans="2:5" x14ac:dyDescent="0.3">
      <c r="B646" s="1">
        <v>43567</v>
      </c>
      <c r="C646" t="s">
        <v>4</v>
      </c>
      <c r="D646" t="s">
        <v>19</v>
      </c>
      <c r="E646">
        <v>18</v>
      </c>
    </row>
    <row r="647" spans="2:5" x14ac:dyDescent="0.3">
      <c r="B647" s="1">
        <v>43903</v>
      </c>
      <c r="C647" t="s">
        <v>8</v>
      </c>
      <c r="D647" t="s">
        <v>10</v>
      </c>
      <c r="E647">
        <v>13</v>
      </c>
    </row>
    <row r="648" spans="2:5" x14ac:dyDescent="0.3">
      <c r="B648" s="1">
        <v>43167</v>
      </c>
      <c r="C648" t="s">
        <v>11</v>
      </c>
      <c r="D648" t="s">
        <v>19</v>
      </c>
      <c r="E648">
        <v>18</v>
      </c>
    </row>
    <row r="649" spans="2:5" x14ac:dyDescent="0.3">
      <c r="B649" s="1">
        <v>43726</v>
      </c>
      <c r="C649" t="s">
        <v>6</v>
      </c>
      <c r="D649" t="s">
        <v>5</v>
      </c>
      <c r="E649">
        <v>17</v>
      </c>
    </row>
    <row r="650" spans="2:5" x14ac:dyDescent="0.3">
      <c r="B650" s="1">
        <v>43900</v>
      </c>
      <c r="C650" t="s">
        <v>8</v>
      </c>
      <c r="D650" t="s">
        <v>19</v>
      </c>
      <c r="E650">
        <v>13</v>
      </c>
    </row>
    <row r="651" spans="2:5" x14ac:dyDescent="0.3">
      <c r="B651" s="1">
        <v>43170</v>
      </c>
      <c r="C651" t="s">
        <v>11</v>
      </c>
      <c r="D651" t="s">
        <v>19</v>
      </c>
      <c r="E651">
        <v>7</v>
      </c>
    </row>
    <row r="652" spans="2:5" x14ac:dyDescent="0.3">
      <c r="B652" s="1">
        <v>43267</v>
      </c>
      <c r="C652" t="s">
        <v>13</v>
      </c>
      <c r="D652" t="s">
        <v>14</v>
      </c>
      <c r="E652">
        <v>6</v>
      </c>
    </row>
    <row r="653" spans="2:5" x14ac:dyDescent="0.3">
      <c r="B653" s="1">
        <v>43230</v>
      </c>
      <c r="C653" t="s">
        <v>9</v>
      </c>
      <c r="D653" t="s">
        <v>19</v>
      </c>
      <c r="E653">
        <v>15</v>
      </c>
    </row>
    <row r="654" spans="2:5" x14ac:dyDescent="0.3">
      <c r="B654" s="1">
        <v>43943</v>
      </c>
      <c r="C654" t="s">
        <v>4</v>
      </c>
      <c r="D654" t="s">
        <v>10</v>
      </c>
      <c r="E654">
        <v>19</v>
      </c>
    </row>
    <row r="655" spans="2:5" x14ac:dyDescent="0.3">
      <c r="B655" s="1">
        <v>43607</v>
      </c>
      <c r="C655" t="s">
        <v>18</v>
      </c>
      <c r="D655" t="s">
        <v>7</v>
      </c>
      <c r="E655">
        <v>11</v>
      </c>
    </row>
    <row r="656" spans="2:5" x14ac:dyDescent="0.3">
      <c r="B656" s="1">
        <v>43310</v>
      </c>
      <c r="C656" t="s">
        <v>11</v>
      </c>
      <c r="D656" t="s">
        <v>16</v>
      </c>
      <c r="E656">
        <v>20</v>
      </c>
    </row>
    <row r="657" spans="2:5" x14ac:dyDescent="0.3">
      <c r="B657" s="1">
        <v>43641</v>
      </c>
      <c r="C657" t="s">
        <v>18</v>
      </c>
      <c r="D657" t="s">
        <v>14</v>
      </c>
      <c r="E657">
        <v>17</v>
      </c>
    </row>
    <row r="658" spans="2:5" x14ac:dyDescent="0.3">
      <c r="B658" s="1">
        <v>43380</v>
      </c>
      <c r="C658" t="s">
        <v>11</v>
      </c>
      <c r="D658" t="s">
        <v>14</v>
      </c>
      <c r="E658">
        <v>5</v>
      </c>
    </row>
    <row r="659" spans="2:5" x14ac:dyDescent="0.3">
      <c r="B659" s="1">
        <v>43287</v>
      </c>
      <c r="C659" t="s">
        <v>17</v>
      </c>
      <c r="D659" t="s">
        <v>10</v>
      </c>
      <c r="E659">
        <v>14</v>
      </c>
    </row>
    <row r="660" spans="2:5" x14ac:dyDescent="0.3">
      <c r="B660" s="1">
        <v>43345</v>
      </c>
      <c r="C660" t="s">
        <v>12</v>
      </c>
      <c r="D660" t="s">
        <v>7</v>
      </c>
      <c r="E660">
        <v>9</v>
      </c>
    </row>
    <row r="661" spans="2:5" x14ac:dyDescent="0.3">
      <c r="B661" s="1">
        <v>43387</v>
      </c>
      <c r="C661" t="s">
        <v>17</v>
      </c>
      <c r="D661" t="s">
        <v>16</v>
      </c>
      <c r="E661">
        <v>16</v>
      </c>
    </row>
    <row r="662" spans="2:5" x14ac:dyDescent="0.3">
      <c r="B662" s="1">
        <v>43648</v>
      </c>
      <c r="C662" t="s">
        <v>6</v>
      </c>
      <c r="D662" t="s">
        <v>10</v>
      </c>
      <c r="E662">
        <v>5</v>
      </c>
    </row>
    <row r="663" spans="2:5" x14ac:dyDescent="0.3">
      <c r="B663" s="1">
        <v>43716</v>
      </c>
      <c r="C663" t="s">
        <v>17</v>
      </c>
      <c r="D663" t="s">
        <v>7</v>
      </c>
      <c r="E663">
        <v>16</v>
      </c>
    </row>
    <row r="664" spans="2:5" x14ac:dyDescent="0.3">
      <c r="B664" s="1">
        <v>43455</v>
      </c>
      <c r="C664" t="s">
        <v>9</v>
      </c>
      <c r="D664" t="s">
        <v>14</v>
      </c>
      <c r="E664">
        <v>15</v>
      </c>
    </row>
    <row r="665" spans="2:5" x14ac:dyDescent="0.3">
      <c r="B665" s="1">
        <v>43826</v>
      </c>
      <c r="C665" t="s">
        <v>4</v>
      </c>
      <c r="D665" t="s">
        <v>19</v>
      </c>
      <c r="E665">
        <v>6</v>
      </c>
    </row>
    <row r="666" spans="2:5" x14ac:dyDescent="0.3">
      <c r="B666" s="1">
        <v>43364</v>
      </c>
      <c r="C666" t="s">
        <v>18</v>
      </c>
      <c r="D666" t="s">
        <v>10</v>
      </c>
      <c r="E666">
        <v>12</v>
      </c>
    </row>
    <row r="667" spans="2:5" x14ac:dyDescent="0.3">
      <c r="B667" s="1">
        <v>43339</v>
      </c>
      <c r="C667" t="s">
        <v>8</v>
      </c>
      <c r="D667" t="s">
        <v>19</v>
      </c>
      <c r="E667">
        <v>13</v>
      </c>
    </row>
    <row r="668" spans="2:5" x14ac:dyDescent="0.3">
      <c r="B668" s="1">
        <v>43889</v>
      </c>
      <c r="C668" t="s">
        <v>17</v>
      </c>
      <c r="D668" t="s">
        <v>7</v>
      </c>
      <c r="E668">
        <v>16</v>
      </c>
    </row>
    <row r="669" spans="2:5" x14ac:dyDescent="0.3">
      <c r="B669" s="1">
        <v>43445</v>
      </c>
      <c r="C669" t="s">
        <v>12</v>
      </c>
      <c r="D669" t="s">
        <v>19</v>
      </c>
      <c r="E669">
        <v>11</v>
      </c>
    </row>
    <row r="670" spans="2:5" x14ac:dyDescent="0.3">
      <c r="B670" s="1">
        <v>43650</v>
      </c>
      <c r="C670" t="s">
        <v>18</v>
      </c>
      <c r="D670" t="s">
        <v>14</v>
      </c>
      <c r="E670">
        <v>11</v>
      </c>
    </row>
    <row r="671" spans="2:5" x14ac:dyDescent="0.3">
      <c r="B671" s="1">
        <v>43721</v>
      </c>
      <c r="C671" t="s">
        <v>6</v>
      </c>
      <c r="D671" t="s">
        <v>14</v>
      </c>
      <c r="E671">
        <v>14</v>
      </c>
    </row>
    <row r="672" spans="2:5" x14ac:dyDescent="0.3">
      <c r="B672" s="1">
        <v>43588</v>
      </c>
      <c r="C672" t="s">
        <v>11</v>
      </c>
      <c r="D672" t="s">
        <v>16</v>
      </c>
      <c r="E672">
        <v>9</v>
      </c>
    </row>
    <row r="673" spans="2:5" x14ac:dyDescent="0.3">
      <c r="B673" s="1">
        <v>43642</v>
      </c>
      <c r="C673" t="s">
        <v>6</v>
      </c>
      <c r="D673" t="s">
        <v>16</v>
      </c>
      <c r="E673">
        <v>13</v>
      </c>
    </row>
    <row r="674" spans="2:5" x14ac:dyDescent="0.3">
      <c r="B674" s="1">
        <v>43391</v>
      </c>
      <c r="C674" t="s">
        <v>4</v>
      </c>
      <c r="D674" t="s">
        <v>16</v>
      </c>
      <c r="E674">
        <v>10</v>
      </c>
    </row>
    <row r="675" spans="2:5" x14ac:dyDescent="0.3">
      <c r="B675" s="1">
        <v>43804</v>
      </c>
      <c r="C675" t="s">
        <v>8</v>
      </c>
      <c r="D675" t="s">
        <v>16</v>
      </c>
      <c r="E675">
        <v>15</v>
      </c>
    </row>
    <row r="676" spans="2:5" x14ac:dyDescent="0.3">
      <c r="B676" s="1">
        <v>43218</v>
      </c>
      <c r="C676" t="s">
        <v>6</v>
      </c>
      <c r="D676" t="s">
        <v>10</v>
      </c>
      <c r="E676">
        <v>19</v>
      </c>
    </row>
    <row r="677" spans="2:5" x14ac:dyDescent="0.3">
      <c r="B677" s="1">
        <v>43649</v>
      </c>
      <c r="C677" t="s">
        <v>17</v>
      </c>
      <c r="D677" t="s">
        <v>7</v>
      </c>
      <c r="E677">
        <v>9</v>
      </c>
    </row>
    <row r="678" spans="2:5" x14ac:dyDescent="0.3">
      <c r="B678" s="1">
        <v>43192</v>
      </c>
      <c r="C678" t="s">
        <v>13</v>
      </c>
      <c r="D678" t="s">
        <v>14</v>
      </c>
      <c r="E678">
        <v>9</v>
      </c>
    </row>
    <row r="679" spans="2:5" x14ac:dyDescent="0.3">
      <c r="B679" s="1">
        <v>43829</v>
      </c>
      <c r="C679" t="s">
        <v>6</v>
      </c>
      <c r="D679" t="s">
        <v>14</v>
      </c>
      <c r="E679">
        <v>18</v>
      </c>
    </row>
    <row r="680" spans="2:5" x14ac:dyDescent="0.3">
      <c r="B680" s="1">
        <v>43456</v>
      </c>
      <c r="C680" t="s">
        <v>12</v>
      </c>
      <c r="D680" t="s">
        <v>5</v>
      </c>
      <c r="E680">
        <v>10</v>
      </c>
    </row>
    <row r="681" spans="2:5" x14ac:dyDescent="0.3">
      <c r="B681" s="1">
        <v>43227</v>
      </c>
      <c r="C681" t="s">
        <v>9</v>
      </c>
      <c r="D681" t="s">
        <v>7</v>
      </c>
      <c r="E681">
        <v>19</v>
      </c>
    </row>
    <row r="682" spans="2:5" x14ac:dyDescent="0.3">
      <c r="B682" s="1">
        <v>43855</v>
      </c>
      <c r="C682" t="s">
        <v>12</v>
      </c>
      <c r="D682" t="s">
        <v>16</v>
      </c>
      <c r="E682">
        <v>14</v>
      </c>
    </row>
    <row r="683" spans="2:5" x14ac:dyDescent="0.3">
      <c r="B683" s="1">
        <v>43259</v>
      </c>
      <c r="C683" t="s">
        <v>4</v>
      </c>
      <c r="D683" t="s">
        <v>16</v>
      </c>
      <c r="E683">
        <v>16</v>
      </c>
    </row>
    <row r="684" spans="2:5" x14ac:dyDescent="0.3">
      <c r="B684" s="1">
        <v>43624</v>
      </c>
      <c r="C684" t="s">
        <v>17</v>
      </c>
      <c r="D684" t="s">
        <v>14</v>
      </c>
      <c r="E684">
        <v>19</v>
      </c>
    </row>
    <row r="685" spans="2:5" x14ac:dyDescent="0.3">
      <c r="B685" s="1">
        <v>43825</v>
      </c>
      <c r="C685" t="s">
        <v>8</v>
      </c>
      <c r="D685" t="s">
        <v>19</v>
      </c>
      <c r="E685">
        <v>12</v>
      </c>
    </row>
    <row r="686" spans="2:5" x14ac:dyDescent="0.3">
      <c r="B686" s="1">
        <v>43307</v>
      </c>
      <c r="C686" t="s">
        <v>6</v>
      </c>
      <c r="D686" t="s">
        <v>19</v>
      </c>
      <c r="E686">
        <v>12</v>
      </c>
    </row>
    <row r="687" spans="2:5" x14ac:dyDescent="0.3">
      <c r="B687" s="1">
        <v>43278</v>
      </c>
      <c r="C687" t="s">
        <v>8</v>
      </c>
      <c r="D687" t="s">
        <v>16</v>
      </c>
      <c r="E687">
        <v>19</v>
      </c>
    </row>
    <row r="688" spans="2:5" x14ac:dyDescent="0.3">
      <c r="B688" s="1">
        <v>43284</v>
      </c>
      <c r="C688" t="s">
        <v>12</v>
      </c>
      <c r="D688" t="s">
        <v>7</v>
      </c>
      <c r="E688">
        <v>10</v>
      </c>
    </row>
    <row r="689" spans="2:5" x14ac:dyDescent="0.3">
      <c r="B689" s="1">
        <v>43452</v>
      </c>
      <c r="C689" t="s">
        <v>18</v>
      </c>
      <c r="D689" t="s">
        <v>5</v>
      </c>
      <c r="E689">
        <v>7</v>
      </c>
    </row>
    <row r="690" spans="2:5" x14ac:dyDescent="0.3">
      <c r="B690" s="1">
        <v>43419</v>
      </c>
      <c r="C690" t="s">
        <v>8</v>
      </c>
      <c r="D690" t="s">
        <v>19</v>
      </c>
      <c r="E690">
        <v>10</v>
      </c>
    </row>
    <row r="691" spans="2:5" x14ac:dyDescent="0.3">
      <c r="B691" s="1">
        <v>43438</v>
      </c>
      <c r="C691" t="s">
        <v>12</v>
      </c>
      <c r="D691" t="s">
        <v>19</v>
      </c>
      <c r="E691">
        <v>9</v>
      </c>
    </row>
    <row r="692" spans="2:5" x14ac:dyDescent="0.3">
      <c r="B692" s="1">
        <v>43371</v>
      </c>
      <c r="C692" t="s">
        <v>8</v>
      </c>
      <c r="D692" t="s">
        <v>5</v>
      </c>
      <c r="E692">
        <v>18</v>
      </c>
    </row>
    <row r="693" spans="2:5" x14ac:dyDescent="0.3">
      <c r="B693" s="1">
        <v>43333</v>
      </c>
      <c r="C693" t="s">
        <v>15</v>
      </c>
      <c r="D693" t="s">
        <v>14</v>
      </c>
      <c r="E693">
        <v>20</v>
      </c>
    </row>
    <row r="694" spans="2:5" x14ac:dyDescent="0.3">
      <c r="B694" s="1">
        <v>43371</v>
      </c>
      <c r="C694" t="s">
        <v>12</v>
      </c>
      <c r="D694" t="s">
        <v>14</v>
      </c>
      <c r="E694">
        <v>14</v>
      </c>
    </row>
    <row r="695" spans="2:5" x14ac:dyDescent="0.3">
      <c r="B695" s="1">
        <v>43952</v>
      </c>
      <c r="C695" t="s">
        <v>8</v>
      </c>
      <c r="D695" t="s">
        <v>10</v>
      </c>
      <c r="E695">
        <v>7</v>
      </c>
    </row>
    <row r="696" spans="2:5" x14ac:dyDescent="0.3">
      <c r="B696" s="1">
        <v>43787</v>
      </c>
      <c r="C696" t="s">
        <v>15</v>
      </c>
      <c r="D696" t="s">
        <v>19</v>
      </c>
      <c r="E696">
        <v>14</v>
      </c>
    </row>
    <row r="697" spans="2:5" x14ac:dyDescent="0.3">
      <c r="B697" s="1">
        <v>43210</v>
      </c>
      <c r="C697" t="s">
        <v>17</v>
      </c>
      <c r="D697" t="s">
        <v>14</v>
      </c>
      <c r="E697">
        <v>10</v>
      </c>
    </row>
    <row r="698" spans="2:5" x14ac:dyDescent="0.3">
      <c r="B698" s="1">
        <v>43729</v>
      </c>
      <c r="C698" t="s">
        <v>15</v>
      </c>
      <c r="D698" t="s">
        <v>7</v>
      </c>
      <c r="E698">
        <v>5</v>
      </c>
    </row>
    <row r="699" spans="2:5" x14ac:dyDescent="0.3">
      <c r="B699" s="1">
        <v>43723</v>
      </c>
      <c r="C699" t="s">
        <v>17</v>
      </c>
      <c r="D699" t="s">
        <v>19</v>
      </c>
      <c r="E699">
        <v>17</v>
      </c>
    </row>
    <row r="700" spans="2:5" x14ac:dyDescent="0.3">
      <c r="B700" s="1">
        <v>43738</v>
      </c>
      <c r="C700" t="s">
        <v>9</v>
      </c>
      <c r="D700" t="s">
        <v>19</v>
      </c>
      <c r="E700">
        <v>11</v>
      </c>
    </row>
    <row r="701" spans="2:5" x14ac:dyDescent="0.3">
      <c r="B701" s="1">
        <v>43486</v>
      </c>
      <c r="C701" t="s">
        <v>11</v>
      </c>
      <c r="D701" t="s">
        <v>19</v>
      </c>
      <c r="E701">
        <v>17</v>
      </c>
    </row>
    <row r="702" spans="2:5" x14ac:dyDescent="0.3">
      <c r="B702" s="1">
        <v>43824</v>
      </c>
      <c r="C702" t="s">
        <v>13</v>
      </c>
      <c r="D702" t="s">
        <v>10</v>
      </c>
      <c r="E702">
        <v>15</v>
      </c>
    </row>
    <row r="703" spans="2:5" x14ac:dyDescent="0.3">
      <c r="B703" s="1">
        <v>43576</v>
      </c>
      <c r="C703" t="s">
        <v>9</v>
      </c>
      <c r="D703" t="s">
        <v>5</v>
      </c>
      <c r="E703">
        <v>9</v>
      </c>
    </row>
    <row r="704" spans="2:5" x14ac:dyDescent="0.3">
      <c r="B704" s="1">
        <v>43926</v>
      </c>
      <c r="C704" t="s">
        <v>12</v>
      </c>
      <c r="D704" t="s">
        <v>16</v>
      </c>
      <c r="E704">
        <v>11</v>
      </c>
    </row>
    <row r="705" spans="2:5" x14ac:dyDescent="0.3">
      <c r="B705" s="1">
        <v>43374</v>
      </c>
      <c r="C705" t="s">
        <v>8</v>
      </c>
      <c r="D705" t="s">
        <v>19</v>
      </c>
      <c r="E705">
        <v>6</v>
      </c>
    </row>
    <row r="706" spans="2:5" x14ac:dyDescent="0.3">
      <c r="B706" s="1">
        <v>43728</v>
      </c>
      <c r="C706" t="s">
        <v>6</v>
      </c>
      <c r="D706" t="s">
        <v>10</v>
      </c>
      <c r="E706">
        <v>6</v>
      </c>
    </row>
    <row r="707" spans="2:5" x14ac:dyDescent="0.3">
      <c r="B707" s="1">
        <v>43628</v>
      </c>
      <c r="C707" t="s">
        <v>9</v>
      </c>
      <c r="D707" t="s">
        <v>16</v>
      </c>
      <c r="E707">
        <v>19</v>
      </c>
    </row>
    <row r="708" spans="2:5" x14ac:dyDescent="0.3">
      <c r="B708" s="1">
        <v>43139</v>
      </c>
      <c r="C708" t="s">
        <v>18</v>
      </c>
      <c r="D708" t="s">
        <v>14</v>
      </c>
      <c r="E708">
        <v>9</v>
      </c>
    </row>
    <row r="709" spans="2:5" x14ac:dyDescent="0.3">
      <c r="B709" s="1">
        <v>43924</v>
      </c>
      <c r="C709" t="s">
        <v>15</v>
      </c>
      <c r="D709" t="s">
        <v>7</v>
      </c>
      <c r="E709">
        <v>8</v>
      </c>
    </row>
    <row r="710" spans="2:5" x14ac:dyDescent="0.3">
      <c r="B710" s="1">
        <v>43815</v>
      </c>
      <c r="C710" t="s">
        <v>12</v>
      </c>
      <c r="D710" t="s">
        <v>14</v>
      </c>
      <c r="E710">
        <v>7</v>
      </c>
    </row>
    <row r="711" spans="2:5" x14ac:dyDescent="0.3">
      <c r="B711" s="1">
        <v>43617</v>
      </c>
      <c r="C711" t="s">
        <v>15</v>
      </c>
      <c r="D711" t="s">
        <v>10</v>
      </c>
      <c r="E711">
        <v>19</v>
      </c>
    </row>
    <row r="712" spans="2:5" x14ac:dyDescent="0.3">
      <c r="B712" s="1">
        <v>43666</v>
      </c>
      <c r="C712" t="s">
        <v>9</v>
      </c>
      <c r="D712" t="s">
        <v>16</v>
      </c>
      <c r="E712">
        <v>11</v>
      </c>
    </row>
    <row r="713" spans="2:5" x14ac:dyDescent="0.3">
      <c r="B713" s="1">
        <v>43256</v>
      </c>
      <c r="C713" t="s">
        <v>6</v>
      </c>
      <c r="D713" t="s">
        <v>16</v>
      </c>
      <c r="E713">
        <v>9</v>
      </c>
    </row>
    <row r="714" spans="2:5" x14ac:dyDescent="0.3">
      <c r="B714" s="1">
        <v>43256</v>
      </c>
      <c r="C714" t="s">
        <v>18</v>
      </c>
      <c r="D714" t="s">
        <v>10</v>
      </c>
      <c r="E714">
        <v>20</v>
      </c>
    </row>
    <row r="715" spans="2:5" x14ac:dyDescent="0.3">
      <c r="B715" s="1">
        <v>43145</v>
      </c>
      <c r="C715" t="s">
        <v>17</v>
      </c>
      <c r="D715" t="s">
        <v>10</v>
      </c>
      <c r="E715">
        <v>12</v>
      </c>
    </row>
    <row r="716" spans="2:5" x14ac:dyDescent="0.3">
      <c r="B716" s="1">
        <v>43402</v>
      </c>
      <c r="C716" t="s">
        <v>12</v>
      </c>
      <c r="D716" t="s">
        <v>14</v>
      </c>
      <c r="E716">
        <v>12</v>
      </c>
    </row>
    <row r="717" spans="2:5" x14ac:dyDescent="0.3">
      <c r="B717" s="1">
        <v>43951</v>
      </c>
      <c r="C717" t="s">
        <v>15</v>
      </c>
      <c r="D717" t="s">
        <v>5</v>
      </c>
      <c r="E717">
        <v>9</v>
      </c>
    </row>
    <row r="718" spans="2:5" x14ac:dyDescent="0.3">
      <c r="B718" s="1">
        <v>43440</v>
      </c>
      <c r="C718" t="s">
        <v>13</v>
      </c>
      <c r="D718" t="s">
        <v>5</v>
      </c>
      <c r="E718">
        <v>16</v>
      </c>
    </row>
    <row r="719" spans="2:5" x14ac:dyDescent="0.3">
      <c r="B719" s="1">
        <v>43910</v>
      </c>
      <c r="C719" t="s">
        <v>18</v>
      </c>
      <c r="D719" t="s">
        <v>7</v>
      </c>
      <c r="E719">
        <v>14</v>
      </c>
    </row>
    <row r="720" spans="2:5" x14ac:dyDescent="0.3">
      <c r="B720" s="1">
        <v>43749</v>
      </c>
      <c r="C720" t="s">
        <v>12</v>
      </c>
      <c r="D720" t="s">
        <v>7</v>
      </c>
      <c r="E720">
        <v>14</v>
      </c>
    </row>
    <row r="721" spans="2:5" x14ac:dyDescent="0.3">
      <c r="B721" s="1">
        <v>43398</v>
      </c>
      <c r="C721" t="s">
        <v>13</v>
      </c>
      <c r="D721" t="s">
        <v>16</v>
      </c>
      <c r="E721">
        <v>11</v>
      </c>
    </row>
    <row r="722" spans="2:5" x14ac:dyDescent="0.3">
      <c r="B722" s="1">
        <v>43245</v>
      </c>
      <c r="C722" t="s">
        <v>13</v>
      </c>
      <c r="D722" t="s">
        <v>10</v>
      </c>
      <c r="E722">
        <v>18</v>
      </c>
    </row>
    <row r="723" spans="2:5" x14ac:dyDescent="0.3">
      <c r="B723" s="1">
        <v>43510</v>
      </c>
      <c r="C723" t="s">
        <v>6</v>
      </c>
      <c r="D723" t="s">
        <v>10</v>
      </c>
      <c r="E723">
        <v>5</v>
      </c>
    </row>
    <row r="724" spans="2:5" x14ac:dyDescent="0.3">
      <c r="B724" s="1">
        <v>43822</v>
      </c>
      <c r="C724" t="s">
        <v>9</v>
      </c>
      <c r="D724" t="s">
        <v>5</v>
      </c>
      <c r="E724">
        <v>7</v>
      </c>
    </row>
    <row r="725" spans="2:5" x14ac:dyDescent="0.3">
      <c r="B725" s="1">
        <v>43408</v>
      </c>
      <c r="C725" t="s">
        <v>4</v>
      </c>
      <c r="D725" t="s">
        <v>5</v>
      </c>
      <c r="E725">
        <v>12</v>
      </c>
    </row>
    <row r="726" spans="2:5" x14ac:dyDescent="0.3">
      <c r="B726" s="1">
        <v>43304</v>
      </c>
      <c r="C726" t="s">
        <v>6</v>
      </c>
      <c r="D726" t="s">
        <v>7</v>
      </c>
      <c r="E726">
        <v>7</v>
      </c>
    </row>
    <row r="727" spans="2:5" x14ac:dyDescent="0.3">
      <c r="B727" s="1">
        <v>43587</v>
      </c>
      <c r="C727" t="s">
        <v>9</v>
      </c>
      <c r="D727" t="s">
        <v>10</v>
      </c>
      <c r="E727">
        <v>20</v>
      </c>
    </row>
    <row r="728" spans="2:5" x14ac:dyDescent="0.3">
      <c r="B728" s="1">
        <v>43544</v>
      </c>
      <c r="C728" t="s">
        <v>12</v>
      </c>
      <c r="D728" t="s">
        <v>10</v>
      </c>
      <c r="E728">
        <v>8</v>
      </c>
    </row>
    <row r="729" spans="2:5" x14ac:dyDescent="0.3">
      <c r="B729" s="1">
        <v>43470</v>
      </c>
      <c r="C729" t="s">
        <v>8</v>
      </c>
      <c r="D729" t="s">
        <v>19</v>
      </c>
      <c r="E729">
        <v>16</v>
      </c>
    </row>
    <row r="730" spans="2:5" x14ac:dyDescent="0.3">
      <c r="B730" s="1">
        <v>43504</v>
      </c>
      <c r="C730" t="s">
        <v>17</v>
      </c>
      <c r="D730" t="s">
        <v>16</v>
      </c>
      <c r="E730">
        <v>10</v>
      </c>
    </row>
    <row r="731" spans="2:5" x14ac:dyDescent="0.3">
      <c r="B731" s="1">
        <v>43447</v>
      </c>
      <c r="C731" t="s">
        <v>11</v>
      </c>
      <c r="D731" t="s">
        <v>7</v>
      </c>
      <c r="E731">
        <v>11</v>
      </c>
    </row>
    <row r="732" spans="2:5" x14ac:dyDescent="0.3">
      <c r="B732" s="1">
        <v>43564</v>
      </c>
      <c r="C732" t="s">
        <v>6</v>
      </c>
      <c r="D732" t="s">
        <v>14</v>
      </c>
      <c r="E732">
        <v>5</v>
      </c>
    </row>
    <row r="733" spans="2:5" x14ac:dyDescent="0.3">
      <c r="B733" s="1">
        <v>43276</v>
      </c>
      <c r="C733" t="s">
        <v>6</v>
      </c>
      <c r="D733" t="s">
        <v>14</v>
      </c>
      <c r="E733">
        <v>19</v>
      </c>
    </row>
    <row r="734" spans="2:5" x14ac:dyDescent="0.3">
      <c r="B734" s="1">
        <v>43493</v>
      </c>
      <c r="C734" t="s">
        <v>4</v>
      </c>
      <c r="D734" t="s">
        <v>14</v>
      </c>
      <c r="E734">
        <v>14</v>
      </c>
    </row>
    <row r="735" spans="2:5" x14ac:dyDescent="0.3">
      <c r="B735" s="1">
        <v>43170</v>
      </c>
      <c r="C735" t="s">
        <v>17</v>
      </c>
      <c r="D735" t="s">
        <v>16</v>
      </c>
      <c r="E735">
        <v>18</v>
      </c>
    </row>
    <row r="736" spans="2:5" x14ac:dyDescent="0.3">
      <c r="B736" s="1">
        <v>43134</v>
      </c>
      <c r="C736" t="s">
        <v>6</v>
      </c>
      <c r="D736" t="s">
        <v>7</v>
      </c>
      <c r="E736">
        <v>10</v>
      </c>
    </row>
    <row r="737" spans="2:5" x14ac:dyDescent="0.3">
      <c r="B737" s="1">
        <v>43338</v>
      </c>
      <c r="C737" t="s">
        <v>17</v>
      </c>
      <c r="D737" t="s">
        <v>5</v>
      </c>
      <c r="E737">
        <v>5</v>
      </c>
    </row>
    <row r="738" spans="2:5" x14ac:dyDescent="0.3">
      <c r="B738" s="1">
        <v>43396</v>
      </c>
      <c r="C738" t="s">
        <v>17</v>
      </c>
      <c r="D738" t="s">
        <v>5</v>
      </c>
      <c r="E738">
        <v>12</v>
      </c>
    </row>
    <row r="739" spans="2:5" x14ac:dyDescent="0.3">
      <c r="B739" s="1">
        <v>43686</v>
      </c>
      <c r="C739" t="s">
        <v>9</v>
      </c>
      <c r="D739" t="s">
        <v>5</v>
      </c>
      <c r="E739">
        <v>8</v>
      </c>
    </row>
    <row r="740" spans="2:5" x14ac:dyDescent="0.3">
      <c r="B740" s="1">
        <v>43402</v>
      </c>
      <c r="C740" t="s">
        <v>15</v>
      </c>
      <c r="D740" t="s">
        <v>5</v>
      </c>
      <c r="E740">
        <v>12</v>
      </c>
    </row>
    <row r="741" spans="2:5" x14ac:dyDescent="0.3">
      <c r="B741" s="1">
        <v>43559</v>
      </c>
      <c r="C741" t="s">
        <v>8</v>
      </c>
      <c r="D741" t="s">
        <v>14</v>
      </c>
      <c r="E741">
        <v>8</v>
      </c>
    </row>
    <row r="742" spans="2:5" x14ac:dyDescent="0.3">
      <c r="B742" s="1">
        <v>43549</v>
      </c>
      <c r="C742" t="s">
        <v>8</v>
      </c>
      <c r="D742" t="s">
        <v>10</v>
      </c>
      <c r="E742">
        <v>12</v>
      </c>
    </row>
    <row r="743" spans="2:5" x14ac:dyDescent="0.3">
      <c r="B743" s="1">
        <v>43115</v>
      </c>
      <c r="C743" t="s">
        <v>11</v>
      </c>
      <c r="D743" t="s">
        <v>10</v>
      </c>
      <c r="E743">
        <v>12</v>
      </c>
    </row>
    <row r="744" spans="2:5" x14ac:dyDescent="0.3">
      <c r="B744" s="1">
        <v>43804</v>
      </c>
      <c r="C744" t="s">
        <v>6</v>
      </c>
      <c r="D744" t="s">
        <v>5</v>
      </c>
      <c r="E744">
        <v>16</v>
      </c>
    </row>
    <row r="745" spans="2:5" x14ac:dyDescent="0.3">
      <c r="B745" s="1">
        <v>43914</v>
      </c>
      <c r="C745" t="s">
        <v>4</v>
      </c>
      <c r="D745" t="s">
        <v>5</v>
      </c>
      <c r="E745">
        <v>16</v>
      </c>
    </row>
    <row r="746" spans="2:5" x14ac:dyDescent="0.3">
      <c r="B746" s="1">
        <v>43567</v>
      </c>
      <c r="C746" t="s">
        <v>8</v>
      </c>
      <c r="D746" t="s">
        <v>7</v>
      </c>
      <c r="E746">
        <v>12</v>
      </c>
    </row>
    <row r="747" spans="2:5" x14ac:dyDescent="0.3">
      <c r="B747" s="1">
        <v>43145</v>
      </c>
      <c r="C747" t="s">
        <v>11</v>
      </c>
      <c r="D747" t="s">
        <v>14</v>
      </c>
      <c r="E747">
        <v>15</v>
      </c>
    </row>
    <row r="748" spans="2:5" x14ac:dyDescent="0.3">
      <c r="B748" s="1">
        <v>43557</v>
      </c>
      <c r="C748" t="s">
        <v>13</v>
      </c>
      <c r="D748" t="s">
        <v>19</v>
      </c>
      <c r="E748">
        <v>10</v>
      </c>
    </row>
    <row r="749" spans="2:5" x14ac:dyDescent="0.3">
      <c r="B749" s="1">
        <v>43565</v>
      </c>
      <c r="C749" t="s">
        <v>6</v>
      </c>
      <c r="D749" t="s">
        <v>7</v>
      </c>
      <c r="E749">
        <v>9</v>
      </c>
    </row>
    <row r="750" spans="2:5" x14ac:dyDescent="0.3">
      <c r="B750" s="1">
        <v>43593</v>
      </c>
      <c r="C750" t="s">
        <v>8</v>
      </c>
      <c r="D750" t="s">
        <v>5</v>
      </c>
      <c r="E750">
        <v>18</v>
      </c>
    </row>
    <row r="751" spans="2:5" x14ac:dyDescent="0.3">
      <c r="B751" s="1">
        <v>43386</v>
      </c>
      <c r="C751" t="s">
        <v>12</v>
      </c>
      <c r="D751" t="s">
        <v>16</v>
      </c>
      <c r="E751">
        <v>15</v>
      </c>
    </row>
    <row r="752" spans="2:5" x14ac:dyDescent="0.3">
      <c r="B752" s="1">
        <v>43270</v>
      </c>
      <c r="C752" t="s">
        <v>6</v>
      </c>
      <c r="D752" t="s">
        <v>10</v>
      </c>
      <c r="E752">
        <v>15</v>
      </c>
    </row>
    <row r="753" spans="2:5" x14ac:dyDescent="0.3">
      <c r="B753" s="1">
        <v>43512</v>
      </c>
      <c r="C753" t="s">
        <v>18</v>
      </c>
      <c r="D753" t="s">
        <v>10</v>
      </c>
      <c r="E753">
        <v>15</v>
      </c>
    </row>
    <row r="754" spans="2:5" x14ac:dyDescent="0.3">
      <c r="B754" s="1">
        <v>43434</v>
      </c>
      <c r="C754" t="s">
        <v>11</v>
      </c>
      <c r="D754" t="s">
        <v>16</v>
      </c>
      <c r="E754">
        <v>7</v>
      </c>
    </row>
    <row r="755" spans="2:5" x14ac:dyDescent="0.3">
      <c r="B755" s="1">
        <v>43511</v>
      </c>
      <c r="C755" t="s">
        <v>18</v>
      </c>
      <c r="D755" t="s">
        <v>14</v>
      </c>
      <c r="E755">
        <v>6</v>
      </c>
    </row>
    <row r="756" spans="2:5" x14ac:dyDescent="0.3">
      <c r="B756" s="1">
        <v>43355</v>
      </c>
      <c r="C756" t="s">
        <v>4</v>
      </c>
      <c r="D756" t="s">
        <v>16</v>
      </c>
      <c r="E756">
        <v>12</v>
      </c>
    </row>
    <row r="757" spans="2:5" x14ac:dyDescent="0.3">
      <c r="B757" s="1">
        <v>43653</v>
      </c>
      <c r="C757" t="s">
        <v>4</v>
      </c>
      <c r="D757" t="s">
        <v>5</v>
      </c>
      <c r="E757">
        <v>7</v>
      </c>
    </row>
    <row r="758" spans="2:5" x14ac:dyDescent="0.3">
      <c r="B758" s="1">
        <v>43252</v>
      </c>
      <c r="C758" t="s">
        <v>8</v>
      </c>
      <c r="D758" t="s">
        <v>10</v>
      </c>
      <c r="E758">
        <v>9</v>
      </c>
    </row>
    <row r="759" spans="2:5" x14ac:dyDescent="0.3">
      <c r="B759" s="1">
        <v>43790</v>
      </c>
      <c r="C759" t="s">
        <v>13</v>
      </c>
      <c r="D759" t="s">
        <v>19</v>
      </c>
      <c r="E759">
        <v>15</v>
      </c>
    </row>
    <row r="760" spans="2:5" x14ac:dyDescent="0.3">
      <c r="B760" s="1">
        <v>43691</v>
      </c>
      <c r="C760" t="s">
        <v>4</v>
      </c>
      <c r="D760" t="s">
        <v>19</v>
      </c>
      <c r="E760">
        <v>16</v>
      </c>
    </row>
    <row r="761" spans="2:5" x14ac:dyDescent="0.3">
      <c r="B761" s="1">
        <v>43777</v>
      </c>
      <c r="C761" t="s">
        <v>12</v>
      </c>
      <c r="D761" t="s">
        <v>7</v>
      </c>
      <c r="E761">
        <v>16</v>
      </c>
    </row>
    <row r="762" spans="2:5" x14ac:dyDescent="0.3">
      <c r="B762" s="1">
        <v>43519</v>
      </c>
      <c r="C762" t="s">
        <v>6</v>
      </c>
      <c r="D762" t="s">
        <v>10</v>
      </c>
      <c r="E762">
        <v>11</v>
      </c>
    </row>
    <row r="763" spans="2:5" x14ac:dyDescent="0.3">
      <c r="B763" s="1">
        <v>43595</v>
      </c>
      <c r="C763" t="s">
        <v>13</v>
      </c>
      <c r="D763" t="s">
        <v>16</v>
      </c>
      <c r="E763">
        <v>18</v>
      </c>
    </row>
    <row r="764" spans="2:5" x14ac:dyDescent="0.3">
      <c r="B764" s="1">
        <v>43229</v>
      </c>
      <c r="C764" t="s">
        <v>13</v>
      </c>
      <c r="D764" t="s">
        <v>14</v>
      </c>
      <c r="E764">
        <v>19</v>
      </c>
    </row>
    <row r="765" spans="2:5" x14ac:dyDescent="0.3">
      <c r="B765" s="1">
        <v>43919</v>
      </c>
      <c r="C765" t="s">
        <v>18</v>
      </c>
      <c r="D765" t="s">
        <v>14</v>
      </c>
      <c r="E765">
        <v>11</v>
      </c>
    </row>
    <row r="766" spans="2:5" x14ac:dyDescent="0.3">
      <c r="B766" s="1">
        <v>43817</v>
      </c>
      <c r="C766" t="s">
        <v>6</v>
      </c>
      <c r="D766" t="s">
        <v>16</v>
      </c>
      <c r="E766">
        <v>7</v>
      </c>
    </row>
    <row r="767" spans="2:5" x14ac:dyDescent="0.3">
      <c r="B767" s="1">
        <v>43552</v>
      </c>
      <c r="C767" t="s">
        <v>9</v>
      </c>
      <c r="D767" t="s">
        <v>19</v>
      </c>
      <c r="E767">
        <v>5</v>
      </c>
    </row>
    <row r="768" spans="2:5" x14ac:dyDescent="0.3">
      <c r="B768" s="1">
        <v>43876</v>
      </c>
      <c r="C768" t="s">
        <v>8</v>
      </c>
      <c r="D768" t="s">
        <v>14</v>
      </c>
      <c r="E768">
        <v>9</v>
      </c>
    </row>
    <row r="769" spans="2:5" x14ac:dyDescent="0.3">
      <c r="B769" s="1">
        <v>43441</v>
      </c>
      <c r="C769" t="s">
        <v>12</v>
      </c>
      <c r="D769" t="s">
        <v>16</v>
      </c>
      <c r="E769">
        <v>6</v>
      </c>
    </row>
    <row r="770" spans="2:5" x14ac:dyDescent="0.3">
      <c r="B770" s="1">
        <v>43631</v>
      </c>
      <c r="C770" t="s">
        <v>12</v>
      </c>
      <c r="D770" t="s">
        <v>7</v>
      </c>
      <c r="E770">
        <v>15</v>
      </c>
    </row>
    <row r="771" spans="2:5" x14ac:dyDescent="0.3">
      <c r="B771" s="1">
        <v>43576</v>
      </c>
      <c r="C771" t="s">
        <v>8</v>
      </c>
      <c r="D771" t="s">
        <v>16</v>
      </c>
      <c r="E771">
        <v>8</v>
      </c>
    </row>
    <row r="772" spans="2:5" x14ac:dyDescent="0.3">
      <c r="B772" s="1">
        <v>43946</v>
      </c>
      <c r="C772" t="s">
        <v>9</v>
      </c>
      <c r="D772" t="s">
        <v>10</v>
      </c>
      <c r="E772">
        <v>9</v>
      </c>
    </row>
    <row r="773" spans="2:5" x14ac:dyDescent="0.3">
      <c r="B773" s="1">
        <v>43884</v>
      </c>
      <c r="C773" t="s">
        <v>11</v>
      </c>
      <c r="D773" t="s">
        <v>7</v>
      </c>
      <c r="E773">
        <v>20</v>
      </c>
    </row>
    <row r="774" spans="2:5" x14ac:dyDescent="0.3">
      <c r="B774" s="1">
        <v>43754</v>
      </c>
      <c r="C774" t="s">
        <v>17</v>
      </c>
      <c r="D774" t="s">
        <v>19</v>
      </c>
      <c r="E774">
        <v>9</v>
      </c>
    </row>
    <row r="775" spans="2:5" x14ac:dyDescent="0.3">
      <c r="B775" s="1">
        <v>43382</v>
      </c>
      <c r="C775" t="s">
        <v>8</v>
      </c>
      <c r="D775" t="s">
        <v>19</v>
      </c>
      <c r="E775">
        <v>18</v>
      </c>
    </row>
    <row r="776" spans="2:5" x14ac:dyDescent="0.3">
      <c r="B776" s="1">
        <v>43487</v>
      </c>
      <c r="C776" t="s">
        <v>13</v>
      </c>
      <c r="D776" t="s">
        <v>16</v>
      </c>
      <c r="E776">
        <v>10</v>
      </c>
    </row>
    <row r="777" spans="2:5" x14ac:dyDescent="0.3">
      <c r="B777" s="1">
        <v>43199</v>
      </c>
      <c r="C777" t="s">
        <v>11</v>
      </c>
      <c r="D777" t="s">
        <v>19</v>
      </c>
      <c r="E777">
        <v>7</v>
      </c>
    </row>
    <row r="778" spans="2:5" x14ac:dyDescent="0.3">
      <c r="B778" s="1">
        <v>43124</v>
      </c>
      <c r="C778" t="s">
        <v>8</v>
      </c>
      <c r="D778" t="s">
        <v>16</v>
      </c>
      <c r="E778">
        <v>19</v>
      </c>
    </row>
    <row r="779" spans="2:5" x14ac:dyDescent="0.3">
      <c r="B779" s="1">
        <v>43386</v>
      </c>
      <c r="C779" t="s">
        <v>6</v>
      </c>
      <c r="D779" t="s">
        <v>14</v>
      </c>
      <c r="E779">
        <v>11</v>
      </c>
    </row>
    <row r="780" spans="2:5" x14ac:dyDescent="0.3">
      <c r="B780" s="1">
        <v>43616</v>
      </c>
      <c r="C780" t="s">
        <v>12</v>
      </c>
      <c r="D780" t="s">
        <v>19</v>
      </c>
      <c r="E780">
        <v>13</v>
      </c>
    </row>
    <row r="781" spans="2:5" x14ac:dyDescent="0.3">
      <c r="B781" s="1">
        <v>43195</v>
      </c>
      <c r="C781" t="s">
        <v>6</v>
      </c>
      <c r="D781" t="s">
        <v>10</v>
      </c>
      <c r="E781">
        <v>11</v>
      </c>
    </row>
    <row r="782" spans="2:5" x14ac:dyDescent="0.3">
      <c r="B782" s="1">
        <v>43794</v>
      </c>
      <c r="C782" t="s">
        <v>13</v>
      </c>
      <c r="D782" t="s">
        <v>19</v>
      </c>
      <c r="E782">
        <v>9</v>
      </c>
    </row>
    <row r="783" spans="2:5" x14ac:dyDescent="0.3">
      <c r="B783" s="1">
        <v>43328</v>
      </c>
      <c r="C783" t="s">
        <v>17</v>
      </c>
      <c r="D783" t="s">
        <v>16</v>
      </c>
      <c r="E783">
        <v>14</v>
      </c>
    </row>
    <row r="784" spans="2:5" x14ac:dyDescent="0.3">
      <c r="B784" s="1">
        <v>43127</v>
      </c>
      <c r="C784" t="s">
        <v>9</v>
      </c>
      <c r="D784" t="s">
        <v>14</v>
      </c>
      <c r="E784">
        <v>13</v>
      </c>
    </row>
    <row r="785" spans="2:5" x14ac:dyDescent="0.3">
      <c r="B785" s="1">
        <v>43932</v>
      </c>
      <c r="C785" t="s">
        <v>4</v>
      </c>
      <c r="D785" t="s">
        <v>10</v>
      </c>
      <c r="E785">
        <v>15</v>
      </c>
    </row>
    <row r="786" spans="2:5" x14ac:dyDescent="0.3">
      <c r="B786" s="1">
        <v>43262</v>
      </c>
      <c r="C786" t="s">
        <v>17</v>
      </c>
      <c r="D786" t="s">
        <v>14</v>
      </c>
      <c r="E786">
        <v>12</v>
      </c>
    </row>
    <row r="787" spans="2:5" x14ac:dyDescent="0.3">
      <c r="B787" s="1">
        <v>43670</v>
      </c>
      <c r="C787" t="s">
        <v>15</v>
      </c>
      <c r="D787" t="s">
        <v>10</v>
      </c>
      <c r="E787">
        <v>9</v>
      </c>
    </row>
    <row r="788" spans="2:5" x14ac:dyDescent="0.3">
      <c r="B788" s="1">
        <v>43840</v>
      </c>
      <c r="C788" t="s">
        <v>4</v>
      </c>
      <c r="D788" t="s">
        <v>10</v>
      </c>
      <c r="E788">
        <v>8</v>
      </c>
    </row>
    <row r="789" spans="2:5" x14ac:dyDescent="0.3">
      <c r="B789" s="1">
        <v>43730</v>
      </c>
      <c r="C789" t="s">
        <v>13</v>
      </c>
      <c r="D789" t="s">
        <v>10</v>
      </c>
      <c r="E789">
        <v>16</v>
      </c>
    </row>
    <row r="790" spans="2:5" x14ac:dyDescent="0.3">
      <c r="B790" s="1">
        <v>43840</v>
      </c>
      <c r="C790" t="s">
        <v>15</v>
      </c>
      <c r="D790" t="s">
        <v>5</v>
      </c>
      <c r="E790">
        <v>5</v>
      </c>
    </row>
    <row r="791" spans="2:5" x14ac:dyDescent="0.3">
      <c r="B791" s="1">
        <v>43862</v>
      </c>
      <c r="C791" t="s">
        <v>12</v>
      </c>
      <c r="D791" t="s">
        <v>5</v>
      </c>
      <c r="E791">
        <v>14</v>
      </c>
    </row>
    <row r="792" spans="2:5" x14ac:dyDescent="0.3">
      <c r="B792" s="1">
        <v>43104</v>
      </c>
      <c r="C792" t="s">
        <v>8</v>
      </c>
      <c r="D792" t="s">
        <v>14</v>
      </c>
      <c r="E792">
        <v>12</v>
      </c>
    </row>
    <row r="793" spans="2:5" x14ac:dyDescent="0.3">
      <c r="B793" s="1">
        <v>43443</v>
      </c>
      <c r="C793" t="s">
        <v>4</v>
      </c>
      <c r="D793" t="s">
        <v>10</v>
      </c>
      <c r="E793">
        <v>20</v>
      </c>
    </row>
    <row r="794" spans="2:5" x14ac:dyDescent="0.3">
      <c r="B794" s="1">
        <v>43338</v>
      </c>
      <c r="C794" t="s">
        <v>13</v>
      </c>
      <c r="D794" t="s">
        <v>19</v>
      </c>
      <c r="E794">
        <v>14</v>
      </c>
    </row>
    <row r="795" spans="2:5" x14ac:dyDescent="0.3">
      <c r="B795" s="1">
        <v>43493</v>
      </c>
      <c r="C795" t="s">
        <v>4</v>
      </c>
      <c r="D795" t="s">
        <v>7</v>
      </c>
      <c r="E795">
        <v>8</v>
      </c>
    </row>
    <row r="796" spans="2:5" x14ac:dyDescent="0.3">
      <c r="B796" s="1">
        <v>43329</v>
      </c>
      <c r="C796" t="s">
        <v>15</v>
      </c>
      <c r="D796" t="s">
        <v>16</v>
      </c>
      <c r="E796">
        <v>6</v>
      </c>
    </row>
    <row r="797" spans="2:5" x14ac:dyDescent="0.3">
      <c r="B797" s="1">
        <v>43401</v>
      </c>
      <c r="C797" t="s">
        <v>18</v>
      </c>
      <c r="D797" t="s">
        <v>14</v>
      </c>
      <c r="E797">
        <v>16</v>
      </c>
    </row>
    <row r="798" spans="2:5" x14ac:dyDescent="0.3">
      <c r="B798" s="1">
        <v>43417</v>
      </c>
      <c r="C798" t="s">
        <v>12</v>
      </c>
      <c r="D798" t="s">
        <v>19</v>
      </c>
      <c r="E798">
        <v>19</v>
      </c>
    </row>
    <row r="799" spans="2:5" x14ac:dyDescent="0.3">
      <c r="B799" s="1">
        <v>43669</v>
      </c>
      <c r="C799" t="s">
        <v>6</v>
      </c>
      <c r="D799" t="s">
        <v>19</v>
      </c>
      <c r="E799">
        <v>5</v>
      </c>
    </row>
    <row r="800" spans="2:5" x14ac:dyDescent="0.3">
      <c r="B800" s="1">
        <v>43557</v>
      </c>
      <c r="C800" t="s">
        <v>13</v>
      </c>
      <c r="D800" t="s">
        <v>19</v>
      </c>
      <c r="E800">
        <v>13</v>
      </c>
    </row>
    <row r="801" spans="2:5" x14ac:dyDescent="0.3">
      <c r="B801" s="1">
        <v>43740</v>
      </c>
      <c r="C801" t="s">
        <v>17</v>
      </c>
      <c r="D801" t="s">
        <v>10</v>
      </c>
      <c r="E801">
        <v>8</v>
      </c>
    </row>
    <row r="802" spans="2:5" x14ac:dyDescent="0.3">
      <c r="B802" s="1">
        <v>43535</v>
      </c>
      <c r="C802" t="s">
        <v>18</v>
      </c>
      <c r="D802" t="s">
        <v>7</v>
      </c>
      <c r="E802">
        <v>17</v>
      </c>
    </row>
    <row r="803" spans="2:5" x14ac:dyDescent="0.3">
      <c r="B803" s="1">
        <v>43479</v>
      </c>
      <c r="C803" t="s">
        <v>13</v>
      </c>
      <c r="D803" t="s">
        <v>19</v>
      </c>
      <c r="E803">
        <v>15</v>
      </c>
    </row>
    <row r="804" spans="2:5" x14ac:dyDescent="0.3">
      <c r="B804" s="1">
        <v>43478</v>
      </c>
      <c r="C804" t="s">
        <v>13</v>
      </c>
      <c r="D804" t="s">
        <v>19</v>
      </c>
      <c r="E804">
        <v>5</v>
      </c>
    </row>
    <row r="805" spans="2:5" x14ac:dyDescent="0.3">
      <c r="B805" s="1">
        <v>43593</v>
      </c>
      <c r="C805" t="s">
        <v>12</v>
      </c>
      <c r="D805" t="s">
        <v>16</v>
      </c>
      <c r="E805">
        <v>14</v>
      </c>
    </row>
    <row r="806" spans="2:5" x14ac:dyDescent="0.3">
      <c r="B806" s="1">
        <v>43912</v>
      </c>
      <c r="C806" t="s">
        <v>17</v>
      </c>
      <c r="D806" t="s">
        <v>14</v>
      </c>
      <c r="E806">
        <v>14</v>
      </c>
    </row>
    <row r="807" spans="2:5" x14ac:dyDescent="0.3">
      <c r="B807" s="1">
        <v>43449</v>
      </c>
      <c r="C807" t="s">
        <v>12</v>
      </c>
      <c r="D807" t="s">
        <v>10</v>
      </c>
      <c r="E807">
        <v>13</v>
      </c>
    </row>
    <row r="808" spans="2:5" x14ac:dyDescent="0.3">
      <c r="B808" s="1">
        <v>43227</v>
      </c>
      <c r="C808" t="s">
        <v>15</v>
      </c>
      <c r="D808" t="s">
        <v>7</v>
      </c>
      <c r="E808">
        <v>18</v>
      </c>
    </row>
    <row r="809" spans="2:5" x14ac:dyDescent="0.3">
      <c r="B809" s="1">
        <v>43687</v>
      </c>
      <c r="C809" t="s">
        <v>4</v>
      </c>
      <c r="D809" t="s">
        <v>5</v>
      </c>
      <c r="E809">
        <v>15</v>
      </c>
    </row>
    <row r="810" spans="2:5" x14ac:dyDescent="0.3">
      <c r="B810" s="1">
        <v>43685</v>
      </c>
      <c r="C810" t="s">
        <v>6</v>
      </c>
      <c r="D810" t="s">
        <v>5</v>
      </c>
      <c r="E810">
        <v>7</v>
      </c>
    </row>
    <row r="811" spans="2:5" x14ac:dyDescent="0.3">
      <c r="B811" s="1">
        <v>43283</v>
      </c>
      <c r="C811" t="s">
        <v>18</v>
      </c>
      <c r="D811" t="s">
        <v>10</v>
      </c>
      <c r="E811">
        <v>18</v>
      </c>
    </row>
    <row r="812" spans="2:5" x14ac:dyDescent="0.3">
      <c r="B812" s="1">
        <v>43295</v>
      </c>
      <c r="C812" t="s">
        <v>17</v>
      </c>
      <c r="D812" t="s">
        <v>16</v>
      </c>
      <c r="E812">
        <v>19</v>
      </c>
    </row>
    <row r="813" spans="2:5" x14ac:dyDescent="0.3">
      <c r="B813" s="1">
        <v>43746</v>
      </c>
      <c r="C813" t="s">
        <v>9</v>
      </c>
      <c r="D813" t="s">
        <v>16</v>
      </c>
      <c r="E813">
        <v>6</v>
      </c>
    </row>
    <row r="814" spans="2:5" x14ac:dyDescent="0.3">
      <c r="B814" s="1">
        <v>43737</v>
      </c>
      <c r="C814" t="s">
        <v>13</v>
      </c>
      <c r="D814" t="s">
        <v>10</v>
      </c>
      <c r="E814">
        <v>5</v>
      </c>
    </row>
    <row r="815" spans="2:5" x14ac:dyDescent="0.3">
      <c r="B815" s="1">
        <v>43221</v>
      </c>
      <c r="C815" t="s">
        <v>9</v>
      </c>
      <c r="D815" t="s">
        <v>10</v>
      </c>
      <c r="E815">
        <v>6</v>
      </c>
    </row>
    <row r="816" spans="2:5" x14ac:dyDescent="0.3">
      <c r="B816" s="1">
        <v>43951</v>
      </c>
      <c r="C816" t="s">
        <v>6</v>
      </c>
      <c r="D816" t="s">
        <v>10</v>
      </c>
      <c r="E816">
        <v>17</v>
      </c>
    </row>
    <row r="817" spans="2:5" x14ac:dyDescent="0.3">
      <c r="B817" s="1">
        <v>43718</v>
      </c>
      <c r="C817" t="s">
        <v>6</v>
      </c>
      <c r="D817" t="s">
        <v>19</v>
      </c>
      <c r="E817">
        <v>11</v>
      </c>
    </row>
    <row r="818" spans="2:5" x14ac:dyDescent="0.3">
      <c r="B818" s="1">
        <v>43631</v>
      </c>
      <c r="C818" t="s">
        <v>13</v>
      </c>
      <c r="D818" t="s">
        <v>10</v>
      </c>
      <c r="E818">
        <v>15</v>
      </c>
    </row>
    <row r="819" spans="2:5" x14ac:dyDescent="0.3">
      <c r="B819" s="1">
        <v>43925</v>
      </c>
      <c r="C819" t="s">
        <v>11</v>
      </c>
      <c r="D819" t="s">
        <v>7</v>
      </c>
      <c r="E819">
        <v>10</v>
      </c>
    </row>
    <row r="820" spans="2:5" x14ac:dyDescent="0.3">
      <c r="B820" s="1">
        <v>43814</v>
      </c>
      <c r="C820" t="s">
        <v>18</v>
      </c>
      <c r="D820" t="s">
        <v>19</v>
      </c>
      <c r="E820">
        <v>18</v>
      </c>
    </row>
    <row r="821" spans="2:5" x14ac:dyDescent="0.3">
      <c r="B821" s="1">
        <v>43308</v>
      </c>
      <c r="C821" t="s">
        <v>9</v>
      </c>
      <c r="D821" t="s">
        <v>5</v>
      </c>
      <c r="E821">
        <v>20</v>
      </c>
    </row>
    <row r="822" spans="2:5" x14ac:dyDescent="0.3">
      <c r="B822" s="1">
        <v>43309</v>
      </c>
      <c r="C822" t="s">
        <v>11</v>
      </c>
      <c r="D822" t="s">
        <v>7</v>
      </c>
      <c r="E822">
        <v>11</v>
      </c>
    </row>
    <row r="823" spans="2:5" x14ac:dyDescent="0.3">
      <c r="B823" s="1">
        <v>43103</v>
      </c>
      <c r="C823" t="s">
        <v>13</v>
      </c>
      <c r="D823" t="s">
        <v>7</v>
      </c>
      <c r="E823">
        <v>20</v>
      </c>
    </row>
    <row r="824" spans="2:5" x14ac:dyDescent="0.3">
      <c r="B824" s="1">
        <v>43253</v>
      </c>
      <c r="C824" t="s">
        <v>12</v>
      </c>
      <c r="D824" t="s">
        <v>14</v>
      </c>
      <c r="E824">
        <v>6</v>
      </c>
    </row>
    <row r="825" spans="2:5" x14ac:dyDescent="0.3">
      <c r="B825" s="1">
        <v>43205</v>
      </c>
      <c r="C825" t="s">
        <v>6</v>
      </c>
      <c r="D825" t="s">
        <v>19</v>
      </c>
      <c r="E825">
        <v>17</v>
      </c>
    </row>
    <row r="826" spans="2:5" x14ac:dyDescent="0.3">
      <c r="B826" s="1">
        <v>43778</v>
      </c>
      <c r="C826" t="s">
        <v>18</v>
      </c>
      <c r="D826" t="s">
        <v>5</v>
      </c>
      <c r="E826">
        <v>18</v>
      </c>
    </row>
    <row r="827" spans="2:5" x14ac:dyDescent="0.3">
      <c r="B827" s="1">
        <v>43363</v>
      </c>
      <c r="C827" t="s">
        <v>18</v>
      </c>
      <c r="D827" t="s">
        <v>5</v>
      </c>
      <c r="E827">
        <v>6</v>
      </c>
    </row>
    <row r="828" spans="2:5" x14ac:dyDescent="0.3">
      <c r="B828" s="1">
        <v>43401</v>
      </c>
      <c r="C828" t="s">
        <v>8</v>
      </c>
      <c r="D828" t="s">
        <v>7</v>
      </c>
      <c r="E828">
        <v>7</v>
      </c>
    </row>
    <row r="829" spans="2:5" x14ac:dyDescent="0.3">
      <c r="B829" s="1">
        <v>43257</v>
      </c>
      <c r="C829" t="s">
        <v>6</v>
      </c>
      <c r="D829" t="s">
        <v>5</v>
      </c>
      <c r="E829">
        <v>19</v>
      </c>
    </row>
    <row r="830" spans="2:5" x14ac:dyDescent="0.3">
      <c r="B830" s="1">
        <v>43127</v>
      </c>
      <c r="C830" t="s">
        <v>6</v>
      </c>
      <c r="D830" t="s">
        <v>19</v>
      </c>
      <c r="E830">
        <v>12</v>
      </c>
    </row>
    <row r="831" spans="2:5" x14ac:dyDescent="0.3">
      <c r="B831" s="1">
        <v>43154</v>
      </c>
      <c r="C831" t="s">
        <v>13</v>
      </c>
      <c r="D831" t="s">
        <v>16</v>
      </c>
      <c r="E831">
        <v>18</v>
      </c>
    </row>
    <row r="832" spans="2:5" x14ac:dyDescent="0.3">
      <c r="B832" s="1">
        <v>43440</v>
      </c>
      <c r="C832" t="s">
        <v>15</v>
      </c>
      <c r="D832" t="s">
        <v>19</v>
      </c>
      <c r="E832">
        <v>20</v>
      </c>
    </row>
    <row r="833" spans="2:5" x14ac:dyDescent="0.3">
      <c r="B833" s="1">
        <v>43902</v>
      </c>
      <c r="C833" t="s">
        <v>15</v>
      </c>
      <c r="D833" t="s">
        <v>5</v>
      </c>
      <c r="E833">
        <v>12</v>
      </c>
    </row>
    <row r="834" spans="2:5" x14ac:dyDescent="0.3">
      <c r="B834" s="1">
        <v>43859</v>
      </c>
      <c r="C834" t="s">
        <v>11</v>
      </c>
      <c r="D834" t="s">
        <v>16</v>
      </c>
      <c r="E834">
        <v>13</v>
      </c>
    </row>
    <row r="835" spans="2:5" x14ac:dyDescent="0.3">
      <c r="B835" s="1">
        <v>43183</v>
      </c>
      <c r="C835" t="s">
        <v>11</v>
      </c>
      <c r="D835" t="s">
        <v>19</v>
      </c>
      <c r="E835">
        <v>8</v>
      </c>
    </row>
    <row r="836" spans="2:5" x14ac:dyDescent="0.3">
      <c r="B836" s="1">
        <v>43181</v>
      </c>
      <c r="C836" t="s">
        <v>13</v>
      </c>
      <c r="D836" t="s">
        <v>14</v>
      </c>
      <c r="E836">
        <v>8</v>
      </c>
    </row>
    <row r="837" spans="2:5" x14ac:dyDescent="0.3">
      <c r="B837" s="1">
        <v>43568</v>
      </c>
      <c r="C837" t="s">
        <v>12</v>
      </c>
      <c r="D837" t="s">
        <v>10</v>
      </c>
      <c r="E837">
        <v>20</v>
      </c>
    </row>
    <row r="838" spans="2:5" x14ac:dyDescent="0.3">
      <c r="B838" s="1">
        <v>43875</v>
      </c>
      <c r="C838" t="s">
        <v>8</v>
      </c>
      <c r="D838" t="s">
        <v>7</v>
      </c>
      <c r="E838">
        <v>15</v>
      </c>
    </row>
    <row r="839" spans="2:5" x14ac:dyDescent="0.3">
      <c r="B839" s="1">
        <v>43791</v>
      </c>
      <c r="C839" t="s">
        <v>9</v>
      </c>
      <c r="D839" t="s">
        <v>5</v>
      </c>
      <c r="E839">
        <v>15</v>
      </c>
    </row>
    <row r="840" spans="2:5" x14ac:dyDescent="0.3">
      <c r="B840" s="1">
        <v>43245</v>
      </c>
      <c r="C840" t="s">
        <v>4</v>
      </c>
      <c r="D840" t="s">
        <v>19</v>
      </c>
      <c r="E840">
        <v>14</v>
      </c>
    </row>
    <row r="841" spans="2:5" x14ac:dyDescent="0.3">
      <c r="B841" s="1">
        <v>43392</v>
      </c>
      <c r="C841" t="s">
        <v>15</v>
      </c>
      <c r="D841" t="s">
        <v>10</v>
      </c>
      <c r="E841">
        <v>14</v>
      </c>
    </row>
    <row r="842" spans="2:5" x14ac:dyDescent="0.3">
      <c r="B842" s="1">
        <v>43913</v>
      </c>
      <c r="C842" t="s">
        <v>6</v>
      </c>
      <c r="D842" t="s">
        <v>16</v>
      </c>
      <c r="E842">
        <v>15</v>
      </c>
    </row>
    <row r="843" spans="2:5" x14ac:dyDescent="0.3">
      <c r="B843" s="1">
        <v>43662</v>
      </c>
      <c r="C843" t="s">
        <v>8</v>
      </c>
      <c r="D843" t="s">
        <v>16</v>
      </c>
      <c r="E843">
        <v>20</v>
      </c>
    </row>
    <row r="844" spans="2:5" x14ac:dyDescent="0.3">
      <c r="B844" s="1">
        <v>43843</v>
      </c>
      <c r="C844" t="s">
        <v>8</v>
      </c>
      <c r="D844" t="s">
        <v>19</v>
      </c>
      <c r="E844">
        <v>6</v>
      </c>
    </row>
    <row r="845" spans="2:5" x14ac:dyDescent="0.3">
      <c r="B845" s="1">
        <v>43569</v>
      </c>
      <c r="C845" t="s">
        <v>12</v>
      </c>
      <c r="D845" t="s">
        <v>14</v>
      </c>
      <c r="E845">
        <v>12</v>
      </c>
    </row>
    <row r="846" spans="2:5" x14ac:dyDescent="0.3">
      <c r="B846" s="1">
        <v>43678</v>
      </c>
      <c r="C846" t="s">
        <v>13</v>
      </c>
      <c r="D846" t="s">
        <v>14</v>
      </c>
      <c r="E846">
        <v>20</v>
      </c>
    </row>
    <row r="847" spans="2:5" x14ac:dyDescent="0.3">
      <c r="B847" s="1">
        <v>43231</v>
      </c>
      <c r="C847" t="s">
        <v>15</v>
      </c>
      <c r="D847" t="s">
        <v>14</v>
      </c>
      <c r="E847">
        <v>9</v>
      </c>
    </row>
    <row r="848" spans="2:5" x14ac:dyDescent="0.3">
      <c r="B848" s="1">
        <v>43315</v>
      </c>
      <c r="C848" t="s">
        <v>12</v>
      </c>
      <c r="D848" t="s">
        <v>7</v>
      </c>
      <c r="E848">
        <v>17</v>
      </c>
    </row>
    <row r="849" spans="2:5" x14ac:dyDescent="0.3">
      <c r="B849" s="1">
        <v>43268</v>
      </c>
      <c r="C849" t="s">
        <v>8</v>
      </c>
      <c r="D849" t="s">
        <v>16</v>
      </c>
      <c r="E849">
        <v>16</v>
      </c>
    </row>
    <row r="850" spans="2:5" x14ac:dyDescent="0.3">
      <c r="B850" s="1">
        <v>43905</v>
      </c>
      <c r="C850" t="s">
        <v>6</v>
      </c>
      <c r="D850" t="s">
        <v>16</v>
      </c>
      <c r="E850">
        <v>18</v>
      </c>
    </row>
    <row r="851" spans="2:5" x14ac:dyDescent="0.3">
      <c r="B851" s="1">
        <v>43940</v>
      </c>
      <c r="C851" t="s">
        <v>11</v>
      </c>
      <c r="D851" t="s">
        <v>14</v>
      </c>
      <c r="E851">
        <v>6</v>
      </c>
    </row>
    <row r="852" spans="2:5" x14ac:dyDescent="0.3">
      <c r="B852" s="1">
        <v>43225</v>
      </c>
      <c r="C852" t="s">
        <v>9</v>
      </c>
      <c r="D852" t="s">
        <v>14</v>
      </c>
      <c r="E852">
        <v>15</v>
      </c>
    </row>
    <row r="853" spans="2:5" x14ac:dyDescent="0.3">
      <c r="B853" s="1">
        <v>43578</v>
      </c>
      <c r="C853" t="s">
        <v>9</v>
      </c>
      <c r="D853" t="s">
        <v>7</v>
      </c>
      <c r="E853">
        <v>5</v>
      </c>
    </row>
    <row r="854" spans="2:5" x14ac:dyDescent="0.3">
      <c r="B854" s="1">
        <v>43666</v>
      </c>
      <c r="C854" t="s">
        <v>18</v>
      </c>
      <c r="D854" t="s">
        <v>19</v>
      </c>
      <c r="E854">
        <v>17</v>
      </c>
    </row>
    <row r="855" spans="2:5" x14ac:dyDescent="0.3">
      <c r="B855" s="1">
        <v>43604</v>
      </c>
      <c r="C855" t="s">
        <v>4</v>
      </c>
      <c r="D855" t="s">
        <v>7</v>
      </c>
      <c r="E855">
        <v>6</v>
      </c>
    </row>
    <row r="856" spans="2:5" x14ac:dyDescent="0.3">
      <c r="B856" s="1">
        <v>43859</v>
      </c>
      <c r="C856" t="s">
        <v>17</v>
      </c>
      <c r="D856" t="s">
        <v>14</v>
      </c>
      <c r="E856">
        <v>13</v>
      </c>
    </row>
    <row r="857" spans="2:5" x14ac:dyDescent="0.3">
      <c r="B857" s="1">
        <v>43618</v>
      </c>
      <c r="C857" t="s">
        <v>6</v>
      </c>
      <c r="D857" t="s">
        <v>14</v>
      </c>
      <c r="E857">
        <v>11</v>
      </c>
    </row>
    <row r="858" spans="2:5" x14ac:dyDescent="0.3">
      <c r="B858" s="1">
        <v>43770</v>
      </c>
      <c r="C858" t="s">
        <v>6</v>
      </c>
      <c r="D858" t="s">
        <v>19</v>
      </c>
      <c r="E858">
        <v>11</v>
      </c>
    </row>
    <row r="859" spans="2:5" x14ac:dyDescent="0.3">
      <c r="B859" s="1">
        <v>43119</v>
      </c>
      <c r="C859" t="s">
        <v>13</v>
      </c>
      <c r="D859" t="s">
        <v>5</v>
      </c>
      <c r="E859">
        <v>7</v>
      </c>
    </row>
    <row r="860" spans="2:5" x14ac:dyDescent="0.3">
      <c r="B860" s="1">
        <v>43672</v>
      </c>
      <c r="C860" t="s">
        <v>9</v>
      </c>
      <c r="D860" t="s">
        <v>5</v>
      </c>
      <c r="E860">
        <v>15</v>
      </c>
    </row>
    <row r="861" spans="2:5" x14ac:dyDescent="0.3">
      <c r="B861" s="1">
        <v>43871</v>
      </c>
      <c r="C861" t="s">
        <v>15</v>
      </c>
      <c r="D861" t="s">
        <v>16</v>
      </c>
      <c r="E861">
        <v>8</v>
      </c>
    </row>
    <row r="862" spans="2:5" x14ac:dyDescent="0.3">
      <c r="B862" s="1">
        <v>43289</v>
      </c>
      <c r="C862" t="s">
        <v>18</v>
      </c>
      <c r="D862" t="s">
        <v>14</v>
      </c>
      <c r="E862">
        <v>14</v>
      </c>
    </row>
    <row r="863" spans="2:5" x14ac:dyDescent="0.3">
      <c r="B863" s="1">
        <v>43331</v>
      </c>
      <c r="C863" t="s">
        <v>18</v>
      </c>
      <c r="D863" t="s">
        <v>19</v>
      </c>
      <c r="E863">
        <v>15</v>
      </c>
    </row>
    <row r="864" spans="2:5" x14ac:dyDescent="0.3">
      <c r="B864" s="1">
        <v>43793</v>
      </c>
      <c r="C864" t="s">
        <v>8</v>
      </c>
      <c r="D864" t="s">
        <v>7</v>
      </c>
      <c r="E864">
        <v>11</v>
      </c>
    </row>
    <row r="865" spans="2:5" x14ac:dyDescent="0.3">
      <c r="B865" s="1">
        <v>43845</v>
      </c>
      <c r="C865" t="s">
        <v>12</v>
      </c>
      <c r="D865" t="s">
        <v>14</v>
      </c>
      <c r="E865">
        <v>8</v>
      </c>
    </row>
    <row r="866" spans="2:5" x14ac:dyDescent="0.3">
      <c r="B866" s="1">
        <v>43776</v>
      </c>
      <c r="C866" t="s">
        <v>11</v>
      </c>
      <c r="D866" t="s">
        <v>14</v>
      </c>
      <c r="E866">
        <v>8</v>
      </c>
    </row>
    <row r="867" spans="2:5" x14ac:dyDescent="0.3">
      <c r="B867" s="1">
        <v>43451</v>
      </c>
      <c r="C867" t="s">
        <v>6</v>
      </c>
      <c r="D867" t="s">
        <v>10</v>
      </c>
      <c r="E867">
        <v>14</v>
      </c>
    </row>
    <row r="868" spans="2:5" x14ac:dyDescent="0.3">
      <c r="B868" s="1">
        <v>43289</v>
      </c>
      <c r="C868" t="s">
        <v>6</v>
      </c>
      <c r="D868" t="s">
        <v>16</v>
      </c>
      <c r="E868">
        <v>14</v>
      </c>
    </row>
    <row r="869" spans="2:5" x14ac:dyDescent="0.3">
      <c r="B869" s="1">
        <v>43623</v>
      </c>
      <c r="C869" t="s">
        <v>8</v>
      </c>
      <c r="D869" t="s">
        <v>10</v>
      </c>
      <c r="E869">
        <v>6</v>
      </c>
    </row>
    <row r="870" spans="2:5" x14ac:dyDescent="0.3">
      <c r="B870" s="1">
        <v>43178</v>
      </c>
      <c r="C870" t="s">
        <v>4</v>
      </c>
      <c r="D870" t="s">
        <v>10</v>
      </c>
      <c r="E870">
        <v>16</v>
      </c>
    </row>
    <row r="871" spans="2:5" x14ac:dyDescent="0.3">
      <c r="B871" s="1">
        <v>43217</v>
      </c>
      <c r="C871" t="s">
        <v>9</v>
      </c>
      <c r="D871" t="s">
        <v>19</v>
      </c>
      <c r="E871">
        <v>11</v>
      </c>
    </row>
    <row r="872" spans="2:5" x14ac:dyDescent="0.3">
      <c r="B872" s="1">
        <v>43416</v>
      </c>
      <c r="C872" t="s">
        <v>15</v>
      </c>
      <c r="D872" t="s">
        <v>10</v>
      </c>
      <c r="E872">
        <v>15</v>
      </c>
    </row>
    <row r="873" spans="2:5" x14ac:dyDescent="0.3">
      <c r="B873" s="1">
        <v>43139</v>
      </c>
      <c r="C873" t="s">
        <v>18</v>
      </c>
      <c r="D873" t="s">
        <v>19</v>
      </c>
      <c r="E873">
        <v>14</v>
      </c>
    </row>
    <row r="874" spans="2:5" x14ac:dyDescent="0.3">
      <c r="B874" s="1">
        <v>43465</v>
      </c>
      <c r="C874" t="s">
        <v>11</v>
      </c>
      <c r="D874" t="s">
        <v>10</v>
      </c>
      <c r="E874">
        <v>8</v>
      </c>
    </row>
    <row r="875" spans="2:5" x14ac:dyDescent="0.3">
      <c r="B875" s="1">
        <v>43297</v>
      </c>
      <c r="C875" t="s">
        <v>15</v>
      </c>
      <c r="D875" t="s">
        <v>19</v>
      </c>
      <c r="E875">
        <v>8</v>
      </c>
    </row>
    <row r="876" spans="2:5" x14ac:dyDescent="0.3">
      <c r="B876" s="1">
        <v>43115</v>
      </c>
      <c r="C876" t="s">
        <v>4</v>
      </c>
      <c r="D876" t="s">
        <v>5</v>
      </c>
      <c r="E876">
        <v>8</v>
      </c>
    </row>
    <row r="877" spans="2:5" x14ac:dyDescent="0.3">
      <c r="B877" s="1">
        <v>43802</v>
      </c>
      <c r="C877" t="s">
        <v>12</v>
      </c>
      <c r="D877" t="s">
        <v>7</v>
      </c>
      <c r="E877">
        <v>7</v>
      </c>
    </row>
    <row r="878" spans="2:5" x14ac:dyDescent="0.3">
      <c r="B878" s="1">
        <v>43530</v>
      </c>
      <c r="C878" t="s">
        <v>6</v>
      </c>
      <c r="D878" t="s">
        <v>7</v>
      </c>
      <c r="E878">
        <v>16</v>
      </c>
    </row>
    <row r="879" spans="2:5" x14ac:dyDescent="0.3">
      <c r="B879" s="1">
        <v>43694</v>
      </c>
      <c r="C879" t="s">
        <v>15</v>
      </c>
      <c r="D879" t="s">
        <v>7</v>
      </c>
      <c r="E879">
        <v>18</v>
      </c>
    </row>
    <row r="880" spans="2:5" x14ac:dyDescent="0.3">
      <c r="B880" s="1">
        <v>43164</v>
      </c>
      <c r="C880" t="s">
        <v>15</v>
      </c>
      <c r="D880" t="s">
        <v>19</v>
      </c>
      <c r="E880">
        <v>12</v>
      </c>
    </row>
    <row r="881" spans="2:5" x14ac:dyDescent="0.3">
      <c r="B881" s="1">
        <v>43407</v>
      </c>
      <c r="C881" t="s">
        <v>12</v>
      </c>
      <c r="D881" t="s">
        <v>16</v>
      </c>
      <c r="E881">
        <v>10</v>
      </c>
    </row>
    <row r="882" spans="2:5" x14ac:dyDescent="0.3">
      <c r="B882" s="1">
        <v>43744</v>
      </c>
      <c r="C882" t="s">
        <v>15</v>
      </c>
      <c r="D882" t="s">
        <v>19</v>
      </c>
      <c r="E882">
        <v>20</v>
      </c>
    </row>
    <row r="883" spans="2:5" x14ac:dyDescent="0.3">
      <c r="B883" s="1">
        <v>43909</v>
      </c>
      <c r="C883" t="s">
        <v>4</v>
      </c>
      <c r="D883" t="s">
        <v>10</v>
      </c>
      <c r="E883">
        <v>18</v>
      </c>
    </row>
    <row r="884" spans="2:5" x14ac:dyDescent="0.3">
      <c r="B884" s="1">
        <v>43200</v>
      </c>
      <c r="C884" t="s">
        <v>8</v>
      </c>
      <c r="D884" t="s">
        <v>10</v>
      </c>
      <c r="E884">
        <v>11</v>
      </c>
    </row>
    <row r="885" spans="2:5" x14ac:dyDescent="0.3">
      <c r="B885" s="1">
        <v>43413</v>
      </c>
      <c r="C885" t="s">
        <v>17</v>
      </c>
      <c r="D885" t="s">
        <v>16</v>
      </c>
      <c r="E885">
        <v>14</v>
      </c>
    </row>
    <row r="886" spans="2:5" x14ac:dyDescent="0.3">
      <c r="B886" s="1">
        <v>43402</v>
      </c>
      <c r="C886" t="s">
        <v>6</v>
      </c>
      <c r="D886" t="s">
        <v>5</v>
      </c>
      <c r="E886">
        <v>20</v>
      </c>
    </row>
    <row r="887" spans="2:5" x14ac:dyDescent="0.3">
      <c r="B887" s="1">
        <v>43857</v>
      </c>
      <c r="C887" t="s">
        <v>13</v>
      </c>
      <c r="D887" t="s">
        <v>19</v>
      </c>
      <c r="E887">
        <v>9</v>
      </c>
    </row>
    <row r="888" spans="2:5" x14ac:dyDescent="0.3">
      <c r="B888" s="1">
        <v>43426</v>
      </c>
      <c r="C888" t="s">
        <v>18</v>
      </c>
      <c r="D888" t="s">
        <v>10</v>
      </c>
      <c r="E888">
        <v>18</v>
      </c>
    </row>
    <row r="889" spans="2:5" x14ac:dyDescent="0.3">
      <c r="B889" s="1">
        <v>43307</v>
      </c>
      <c r="C889" t="s">
        <v>11</v>
      </c>
      <c r="D889" t="s">
        <v>19</v>
      </c>
      <c r="E889">
        <v>6</v>
      </c>
    </row>
    <row r="890" spans="2:5" x14ac:dyDescent="0.3">
      <c r="B890" s="1">
        <v>43548</v>
      </c>
      <c r="C890" t="s">
        <v>12</v>
      </c>
      <c r="D890" t="s">
        <v>16</v>
      </c>
      <c r="E890">
        <v>8</v>
      </c>
    </row>
    <row r="891" spans="2:5" x14ac:dyDescent="0.3">
      <c r="B891" s="1">
        <v>43951</v>
      </c>
      <c r="C891" t="s">
        <v>12</v>
      </c>
      <c r="D891" t="s">
        <v>16</v>
      </c>
      <c r="E891">
        <v>12</v>
      </c>
    </row>
    <row r="892" spans="2:5" x14ac:dyDescent="0.3">
      <c r="B892" s="1">
        <v>43359</v>
      </c>
      <c r="C892" t="s">
        <v>6</v>
      </c>
      <c r="D892" t="s">
        <v>5</v>
      </c>
      <c r="E892">
        <v>12</v>
      </c>
    </row>
    <row r="893" spans="2:5" x14ac:dyDescent="0.3">
      <c r="B893" s="1">
        <v>43701</v>
      </c>
      <c r="C893" t="s">
        <v>13</v>
      </c>
      <c r="D893" t="s">
        <v>5</v>
      </c>
      <c r="E893">
        <v>19</v>
      </c>
    </row>
    <row r="894" spans="2:5" x14ac:dyDescent="0.3">
      <c r="B894" s="1">
        <v>43850</v>
      </c>
      <c r="C894" t="s">
        <v>18</v>
      </c>
      <c r="D894" t="s">
        <v>10</v>
      </c>
      <c r="E894">
        <v>12</v>
      </c>
    </row>
    <row r="895" spans="2:5" x14ac:dyDescent="0.3">
      <c r="B895" s="1">
        <v>43715</v>
      </c>
      <c r="C895" t="s">
        <v>9</v>
      </c>
      <c r="D895" t="s">
        <v>16</v>
      </c>
      <c r="E895">
        <v>17</v>
      </c>
    </row>
    <row r="896" spans="2:5" x14ac:dyDescent="0.3">
      <c r="B896" s="1">
        <v>43635</v>
      </c>
      <c r="C896" t="s">
        <v>18</v>
      </c>
      <c r="D896" t="s">
        <v>14</v>
      </c>
      <c r="E896">
        <v>8</v>
      </c>
    </row>
    <row r="897" spans="2:5" x14ac:dyDescent="0.3">
      <c r="B897" s="1">
        <v>43767</v>
      </c>
      <c r="C897" t="s">
        <v>17</v>
      </c>
      <c r="D897" t="s">
        <v>7</v>
      </c>
      <c r="E897">
        <v>5</v>
      </c>
    </row>
    <row r="898" spans="2:5" x14ac:dyDescent="0.3">
      <c r="B898" s="1">
        <v>43785</v>
      </c>
      <c r="C898" t="s">
        <v>13</v>
      </c>
      <c r="D898" t="s">
        <v>16</v>
      </c>
      <c r="E898">
        <v>20</v>
      </c>
    </row>
    <row r="899" spans="2:5" x14ac:dyDescent="0.3">
      <c r="B899" s="1">
        <v>43676</v>
      </c>
      <c r="C899" t="s">
        <v>18</v>
      </c>
      <c r="D899" t="s">
        <v>10</v>
      </c>
      <c r="E899">
        <v>8</v>
      </c>
    </row>
    <row r="900" spans="2:5" x14ac:dyDescent="0.3">
      <c r="B900" s="1">
        <v>43396</v>
      </c>
      <c r="C900" t="s">
        <v>6</v>
      </c>
      <c r="D900" t="s">
        <v>5</v>
      </c>
      <c r="E900">
        <v>16</v>
      </c>
    </row>
    <row r="901" spans="2:5" x14ac:dyDescent="0.3">
      <c r="B901" s="1">
        <v>43143</v>
      </c>
      <c r="C901" t="s">
        <v>18</v>
      </c>
      <c r="D901" t="s">
        <v>16</v>
      </c>
      <c r="E901">
        <v>11</v>
      </c>
    </row>
    <row r="902" spans="2:5" x14ac:dyDescent="0.3">
      <c r="B902" s="1">
        <v>43431</v>
      </c>
      <c r="C902" t="s">
        <v>9</v>
      </c>
      <c r="D902" t="s">
        <v>5</v>
      </c>
      <c r="E902">
        <v>17</v>
      </c>
    </row>
    <row r="903" spans="2:5" x14ac:dyDescent="0.3">
      <c r="B903" s="1">
        <v>43273</v>
      </c>
      <c r="C903" t="s">
        <v>15</v>
      </c>
      <c r="D903" t="s">
        <v>16</v>
      </c>
      <c r="E903">
        <v>8</v>
      </c>
    </row>
    <row r="904" spans="2:5" x14ac:dyDescent="0.3">
      <c r="B904" s="1">
        <v>43824</v>
      </c>
      <c r="C904" t="s">
        <v>13</v>
      </c>
      <c r="D904" t="s">
        <v>7</v>
      </c>
      <c r="E904">
        <v>12</v>
      </c>
    </row>
    <row r="905" spans="2:5" x14ac:dyDescent="0.3">
      <c r="B905" s="1">
        <v>43492</v>
      </c>
      <c r="C905" t="s">
        <v>6</v>
      </c>
      <c r="D905" t="s">
        <v>19</v>
      </c>
      <c r="E905">
        <v>17</v>
      </c>
    </row>
    <row r="906" spans="2:5" x14ac:dyDescent="0.3">
      <c r="B906" s="1">
        <v>43260</v>
      </c>
      <c r="C906" t="s">
        <v>9</v>
      </c>
      <c r="D906" t="s">
        <v>5</v>
      </c>
      <c r="E906">
        <v>18</v>
      </c>
    </row>
    <row r="907" spans="2:5" x14ac:dyDescent="0.3">
      <c r="B907" s="1">
        <v>43672</v>
      </c>
      <c r="C907" t="s">
        <v>15</v>
      </c>
      <c r="D907" t="s">
        <v>14</v>
      </c>
      <c r="E907">
        <v>14</v>
      </c>
    </row>
    <row r="908" spans="2:5" x14ac:dyDescent="0.3">
      <c r="B908" s="1">
        <v>43344</v>
      </c>
      <c r="C908" t="s">
        <v>18</v>
      </c>
      <c r="D908" t="s">
        <v>16</v>
      </c>
      <c r="E908">
        <v>20</v>
      </c>
    </row>
    <row r="909" spans="2:5" x14ac:dyDescent="0.3">
      <c r="B909" s="1">
        <v>43365</v>
      </c>
      <c r="C909" t="s">
        <v>9</v>
      </c>
      <c r="D909" t="s">
        <v>14</v>
      </c>
      <c r="E909">
        <v>17</v>
      </c>
    </row>
    <row r="910" spans="2:5" x14ac:dyDescent="0.3">
      <c r="B910" s="1">
        <v>43186</v>
      </c>
      <c r="C910" t="s">
        <v>18</v>
      </c>
      <c r="D910" t="s">
        <v>5</v>
      </c>
      <c r="E910">
        <v>17</v>
      </c>
    </row>
    <row r="911" spans="2:5" x14ac:dyDescent="0.3">
      <c r="B911" s="1">
        <v>43114</v>
      </c>
      <c r="C911" t="s">
        <v>8</v>
      </c>
      <c r="D911" t="s">
        <v>5</v>
      </c>
      <c r="E911">
        <v>13</v>
      </c>
    </row>
    <row r="912" spans="2:5" x14ac:dyDescent="0.3">
      <c r="B912" s="1">
        <v>43662</v>
      </c>
      <c r="C912" t="s">
        <v>4</v>
      </c>
      <c r="D912" t="s">
        <v>7</v>
      </c>
      <c r="E912">
        <v>11</v>
      </c>
    </row>
    <row r="913" spans="2:5" x14ac:dyDescent="0.3">
      <c r="B913" s="1">
        <v>43156</v>
      </c>
      <c r="C913" t="s">
        <v>11</v>
      </c>
      <c r="D913" t="s">
        <v>7</v>
      </c>
      <c r="E913">
        <v>16</v>
      </c>
    </row>
    <row r="914" spans="2:5" x14ac:dyDescent="0.3">
      <c r="B914" s="1">
        <v>43502</v>
      </c>
      <c r="C914" t="s">
        <v>13</v>
      </c>
      <c r="D914" t="s">
        <v>10</v>
      </c>
      <c r="E914">
        <v>19</v>
      </c>
    </row>
    <row r="915" spans="2:5" x14ac:dyDescent="0.3">
      <c r="B915" s="1">
        <v>43536</v>
      </c>
      <c r="C915" t="s">
        <v>6</v>
      </c>
      <c r="D915" t="s">
        <v>5</v>
      </c>
      <c r="E915">
        <v>15</v>
      </c>
    </row>
    <row r="916" spans="2:5" x14ac:dyDescent="0.3">
      <c r="B916" s="1">
        <v>43729</v>
      </c>
      <c r="C916" t="s">
        <v>12</v>
      </c>
      <c r="D916" t="s">
        <v>7</v>
      </c>
      <c r="E916">
        <v>5</v>
      </c>
    </row>
    <row r="917" spans="2:5" x14ac:dyDescent="0.3">
      <c r="B917" s="1">
        <v>43423</v>
      </c>
      <c r="C917" t="s">
        <v>9</v>
      </c>
      <c r="D917" t="s">
        <v>7</v>
      </c>
      <c r="E917">
        <v>9</v>
      </c>
    </row>
    <row r="918" spans="2:5" x14ac:dyDescent="0.3">
      <c r="B918" s="1">
        <v>43893</v>
      </c>
      <c r="C918" t="s">
        <v>18</v>
      </c>
      <c r="D918" t="s">
        <v>10</v>
      </c>
      <c r="E918">
        <v>6</v>
      </c>
    </row>
    <row r="919" spans="2:5" x14ac:dyDescent="0.3">
      <c r="B919" s="1">
        <v>43528</v>
      </c>
      <c r="C919" t="s">
        <v>11</v>
      </c>
      <c r="D919" t="s">
        <v>7</v>
      </c>
      <c r="E919">
        <v>19</v>
      </c>
    </row>
    <row r="920" spans="2:5" x14ac:dyDescent="0.3">
      <c r="B920" s="1">
        <v>43238</v>
      </c>
      <c r="C920" t="s">
        <v>4</v>
      </c>
      <c r="D920" t="s">
        <v>19</v>
      </c>
      <c r="E920">
        <v>19</v>
      </c>
    </row>
    <row r="921" spans="2:5" x14ac:dyDescent="0.3">
      <c r="B921" s="1">
        <v>43529</v>
      </c>
      <c r="C921" t="s">
        <v>9</v>
      </c>
      <c r="D921" t="s">
        <v>10</v>
      </c>
      <c r="E921">
        <v>17</v>
      </c>
    </row>
    <row r="922" spans="2:5" x14ac:dyDescent="0.3">
      <c r="B922" s="1">
        <v>43659</v>
      </c>
      <c r="C922" t="s">
        <v>13</v>
      </c>
      <c r="D922" t="s">
        <v>7</v>
      </c>
      <c r="E922">
        <v>15</v>
      </c>
    </row>
    <row r="923" spans="2:5" x14ac:dyDescent="0.3">
      <c r="B923" s="1">
        <v>43928</v>
      </c>
      <c r="C923" t="s">
        <v>12</v>
      </c>
      <c r="D923" t="s">
        <v>19</v>
      </c>
      <c r="E923">
        <v>14</v>
      </c>
    </row>
    <row r="924" spans="2:5" x14ac:dyDescent="0.3">
      <c r="B924" s="1">
        <v>43781</v>
      </c>
      <c r="C924" t="s">
        <v>9</v>
      </c>
      <c r="D924" t="s">
        <v>14</v>
      </c>
      <c r="E924">
        <v>17</v>
      </c>
    </row>
    <row r="925" spans="2:5" x14ac:dyDescent="0.3">
      <c r="B925" s="1">
        <v>43274</v>
      </c>
      <c r="C925" t="s">
        <v>8</v>
      </c>
      <c r="D925" t="s">
        <v>7</v>
      </c>
      <c r="E925">
        <v>6</v>
      </c>
    </row>
    <row r="926" spans="2:5" x14ac:dyDescent="0.3">
      <c r="B926" s="1">
        <v>43906</v>
      </c>
      <c r="C926" t="s">
        <v>12</v>
      </c>
      <c r="D926" t="s">
        <v>10</v>
      </c>
      <c r="E926">
        <v>18</v>
      </c>
    </row>
    <row r="927" spans="2:5" x14ac:dyDescent="0.3">
      <c r="B927" s="1">
        <v>43253</v>
      </c>
      <c r="C927" t="s">
        <v>4</v>
      </c>
      <c r="D927" t="s">
        <v>5</v>
      </c>
      <c r="E927">
        <v>20</v>
      </c>
    </row>
    <row r="928" spans="2:5" x14ac:dyDescent="0.3">
      <c r="B928" s="1">
        <v>43765</v>
      </c>
      <c r="C928" t="s">
        <v>11</v>
      </c>
      <c r="D928" t="s">
        <v>5</v>
      </c>
      <c r="E928">
        <v>16</v>
      </c>
    </row>
    <row r="929" spans="2:5" x14ac:dyDescent="0.3">
      <c r="B929" s="1">
        <v>43174</v>
      </c>
      <c r="C929" t="s">
        <v>13</v>
      </c>
      <c r="D929" t="s">
        <v>16</v>
      </c>
      <c r="E929">
        <v>18</v>
      </c>
    </row>
    <row r="930" spans="2:5" x14ac:dyDescent="0.3">
      <c r="B930" s="1">
        <v>43195</v>
      </c>
      <c r="C930" t="s">
        <v>11</v>
      </c>
      <c r="D930" t="s">
        <v>19</v>
      </c>
      <c r="E930">
        <v>10</v>
      </c>
    </row>
    <row r="931" spans="2:5" x14ac:dyDescent="0.3">
      <c r="B931" s="1">
        <v>43912</v>
      </c>
      <c r="C931" t="s">
        <v>12</v>
      </c>
      <c r="D931" t="s">
        <v>7</v>
      </c>
      <c r="E931">
        <v>12</v>
      </c>
    </row>
    <row r="932" spans="2:5" x14ac:dyDescent="0.3">
      <c r="B932" s="1">
        <v>43156</v>
      </c>
      <c r="C932" t="s">
        <v>13</v>
      </c>
      <c r="D932" t="s">
        <v>14</v>
      </c>
      <c r="E932">
        <v>18</v>
      </c>
    </row>
    <row r="933" spans="2:5" x14ac:dyDescent="0.3">
      <c r="B933" s="1">
        <v>43855</v>
      </c>
      <c r="C933" t="s">
        <v>12</v>
      </c>
      <c r="D933" t="s">
        <v>5</v>
      </c>
      <c r="E933">
        <v>17</v>
      </c>
    </row>
    <row r="934" spans="2:5" x14ac:dyDescent="0.3">
      <c r="B934" s="1">
        <v>43287</v>
      </c>
      <c r="C934" t="s">
        <v>9</v>
      </c>
      <c r="D934" t="s">
        <v>16</v>
      </c>
      <c r="E934">
        <v>13</v>
      </c>
    </row>
    <row r="935" spans="2:5" x14ac:dyDescent="0.3">
      <c r="B935" s="1">
        <v>43806</v>
      </c>
      <c r="C935" t="s">
        <v>15</v>
      </c>
      <c r="D935" t="s">
        <v>7</v>
      </c>
      <c r="E935">
        <v>11</v>
      </c>
    </row>
    <row r="936" spans="2:5" x14ac:dyDescent="0.3">
      <c r="B936" s="1">
        <v>43839</v>
      </c>
      <c r="C936" t="s">
        <v>8</v>
      </c>
      <c r="D936" t="s">
        <v>19</v>
      </c>
      <c r="E936">
        <v>9</v>
      </c>
    </row>
    <row r="937" spans="2:5" x14ac:dyDescent="0.3">
      <c r="B937" s="1">
        <v>43601</v>
      </c>
      <c r="C937" t="s">
        <v>9</v>
      </c>
      <c r="D937" t="s">
        <v>14</v>
      </c>
      <c r="E937">
        <v>20</v>
      </c>
    </row>
    <row r="938" spans="2:5" x14ac:dyDescent="0.3">
      <c r="B938" s="1">
        <v>43262</v>
      </c>
      <c r="C938" t="s">
        <v>4</v>
      </c>
      <c r="D938" t="s">
        <v>7</v>
      </c>
      <c r="E938">
        <v>14</v>
      </c>
    </row>
    <row r="939" spans="2:5" x14ac:dyDescent="0.3">
      <c r="B939" s="1">
        <v>43920</v>
      </c>
      <c r="C939" t="s">
        <v>15</v>
      </c>
      <c r="D939" t="s">
        <v>10</v>
      </c>
      <c r="E939">
        <v>14</v>
      </c>
    </row>
    <row r="940" spans="2:5" x14ac:dyDescent="0.3">
      <c r="B940" s="1">
        <v>43122</v>
      </c>
      <c r="C940" t="s">
        <v>6</v>
      </c>
      <c r="D940" t="s">
        <v>19</v>
      </c>
      <c r="E940">
        <v>14</v>
      </c>
    </row>
    <row r="941" spans="2:5" x14ac:dyDescent="0.3">
      <c r="B941" s="1">
        <v>43452</v>
      </c>
      <c r="C941" t="s">
        <v>13</v>
      </c>
      <c r="D941" t="s">
        <v>7</v>
      </c>
      <c r="E941">
        <v>13</v>
      </c>
    </row>
    <row r="942" spans="2:5" x14ac:dyDescent="0.3">
      <c r="B942" s="1">
        <v>43169</v>
      </c>
      <c r="C942" t="s">
        <v>15</v>
      </c>
      <c r="D942" t="s">
        <v>14</v>
      </c>
      <c r="E942">
        <v>17</v>
      </c>
    </row>
    <row r="943" spans="2:5" x14ac:dyDescent="0.3">
      <c r="B943" s="1">
        <v>43553</v>
      </c>
      <c r="C943" t="s">
        <v>18</v>
      </c>
      <c r="D943" t="s">
        <v>5</v>
      </c>
      <c r="E943">
        <v>20</v>
      </c>
    </row>
    <row r="944" spans="2:5" x14ac:dyDescent="0.3">
      <c r="B944" s="1">
        <v>43212</v>
      </c>
      <c r="C944" t="s">
        <v>15</v>
      </c>
      <c r="D944" t="s">
        <v>5</v>
      </c>
      <c r="E944">
        <v>17</v>
      </c>
    </row>
    <row r="945" spans="2:5" x14ac:dyDescent="0.3">
      <c r="B945" s="1">
        <v>43449</v>
      </c>
      <c r="C945" t="s">
        <v>17</v>
      </c>
      <c r="D945" t="s">
        <v>16</v>
      </c>
      <c r="E945">
        <v>18</v>
      </c>
    </row>
    <row r="946" spans="2:5" x14ac:dyDescent="0.3">
      <c r="B946" s="1">
        <v>43350</v>
      </c>
      <c r="C946" t="s">
        <v>15</v>
      </c>
      <c r="D946" t="s">
        <v>14</v>
      </c>
      <c r="E946">
        <v>17</v>
      </c>
    </row>
    <row r="947" spans="2:5" x14ac:dyDescent="0.3">
      <c r="B947" s="1">
        <v>43144</v>
      </c>
      <c r="C947" t="s">
        <v>13</v>
      </c>
      <c r="D947" t="s">
        <v>10</v>
      </c>
      <c r="E947">
        <v>14</v>
      </c>
    </row>
    <row r="948" spans="2:5" x14ac:dyDescent="0.3">
      <c r="B948" s="1">
        <v>43144</v>
      </c>
      <c r="C948" t="s">
        <v>12</v>
      </c>
      <c r="D948" t="s">
        <v>10</v>
      </c>
      <c r="E948">
        <v>20</v>
      </c>
    </row>
    <row r="949" spans="2:5" x14ac:dyDescent="0.3">
      <c r="B949" s="1">
        <v>43136</v>
      </c>
      <c r="C949" t="s">
        <v>13</v>
      </c>
      <c r="D949" t="s">
        <v>14</v>
      </c>
      <c r="E949">
        <v>9</v>
      </c>
    </row>
    <row r="950" spans="2:5" x14ac:dyDescent="0.3">
      <c r="B950" s="1">
        <v>43811</v>
      </c>
      <c r="C950" t="s">
        <v>11</v>
      </c>
      <c r="D950" t="s">
        <v>7</v>
      </c>
      <c r="E950">
        <v>17</v>
      </c>
    </row>
    <row r="951" spans="2:5" x14ac:dyDescent="0.3">
      <c r="B951" s="1">
        <v>43484</v>
      </c>
      <c r="C951" t="s">
        <v>12</v>
      </c>
      <c r="D951" t="s">
        <v>5</v>
      </c>
      <c r="E951">
        <v>19</v>
      </c>
    </row>
    <row r="952" spans="2:5" x14ac:dyDescent="0.3">
      <c r="B952" s="1">
        <v>43109</v>
      </c>
      <c r="C952" t="s">
        <v>12</v>
      </c>
      <c r="D952" t="s">
        <v>16</v>
      </c>
      <c r="E952">
        <v>17</v>
      </c>
    </row>
    <row r="953" spans="2:5" x14ac:dyDescent="0.3">
      <c r="B953" s="1">
        <v>43646</v>
      </c>
      <c r="C953" t="s">
        <v>8</v>
      </c>
      <c r="D953" t="s">
        <v>14</v>
      </c>
      <c r="E953">
        <v>6</v>
      </c>
    </row>
    <row r="954" spans="2:5" x14ac:dyDescent="0.3">
      <c r="B954" s="1">
        <v>43791</v>
      </c>
      <c r="C954" t="s">
        <v>9</v>
      </c>
      <c r="D954" t="s">
        <v>7</v>
      </c>
      <c r="E954">
        <v>6</v>
      </c>
    </row>
    <row r="955" spans="2:5" x14ac:dyDescent="0.3">
      <c r="B955" s="1">
        <v>43736</v>
      </c>
      <c r="C955" t="s">
        <v>12</v>
      </c>
      <c r="D955" t="s">
        <v>16</v>
      </c>
      <c r="E955">
        <v>13</v>
      </c>
    </row>
    <row r="956" spans="2:5" x14ac:dyDescent="0.3">
      <c r="B956" s="1">
        <v>43468</v>
      </c>
      <c r="C956" t="s">
        <v>9</v>
      </c>
      <c r="D956" t="s">
        <v>5</v>
      </c>
      <c r="E956">
        <v>9</v>
      </c>
    </row>
    <row r="957" spans="2:5" x14ac:dyDescent="0.3">
      <c r="B957" s="1">
        <v>43341</v>
      </c>
      <c r="C957" t="s">
        <v>6</v>
      </c>
      <c r="D957" t="s">
        <v>7</v>
      </c>
      <c r="E957">
        <v>10</v>
      </c>
    </row>
    <row r="958" spans="2:5" x14ac:dyDescent="0.3">
      <c r="B958" s="1">
        <v>43869</v>
      </c>
      <c r="C958" t="s">
        <v>17</v>
      </c>
      <c r="D958" t="s">
        <v>5</v>
      </c>
      <c r="E958">
        <v>18</v>
      </c>
    </row>
    <row r="959" spans="2:5" x14ac:dyDescent="0.3">
      <c r="B959" s="1">
        <v>43746</v>
      </c>
      <c r="C959" t="s">
        <v>11</v>
      </c>
      <c r="D959" t="s">
        <v>5</v>
      </c>
      <c r="E959">
        <v>15</v>
      </c>
    </row>
    <row r="960" spans="2:5" x14ac:dyDescent="0.3">
      <c r="B960" s="1">
        <v>43188</v>
      </c>
      <c r="C960" t="s">
        <v>6</v>
      </c>
      <c r="D960" t="s">
        <v>10</v>
      </c>
      <c r="E960">
        <v>16</v>
      </c>
    </row>
    <row r="961" spans="2:5" x14ac:dyDescent="0.3">
      <c r="B961" s="1">
        <v>43253</v>
      </c>
      <c r="C961" t="s">
        <v>12</v>
      </c>
      <c r="D961" t="s">
        <v>5</v>
      </c>
      <c r="E961">
        <v>13</v>
      </c>
    </row>
    <row r="962" spans="2:5" x14ac:dyDescent="0.3">
      <c r="B962" s="1">
        <v>43690</v>
      </c>
      <c r="C962" t="s">
        <v>18</v>
      </c>
      <c r="D962" t="s">
        <v>7</v>
      </c>
      <c r="E962">
        <v>19</v>
      </c>
    </row>
    <row r="963" spans="2:5" x14ac:dyDescent="0.3">
      <c r="B963" s="1">
        <v>43914</v>
      </c>
      <c r="C963" t="s">
        <v>13</v>
      </c>
      <c r="D963" t="s">
        <v>10</v>
      </c>
      <c r="E963">
        <v>18</v>
      </c>
    </row>
    <row r="964" spans="2:5" x14ac:dyDescent="0.3">
      <c r="B964" s="1">
        <v>43534</v>
      </c>
      <c r="C964" t="s">
        <v>12</v>
      </c>
      <c r="D964" t="s">
        <v>7</v>
      </c>
      <c r="E964">
        <v>7</v>
      </c>
    </row>
    <row r="965" spans="2:5" x14ac:dyDescent="0.3">
      <c r="B965" s="1">
        <v>43581</v>
      </c>
      <c r="C965" t="s">
        <v>9</v>
      </c>
      <c r="D965" t="s">
        <v>16</v>
      </c>
      <c r="E965">
        <v>12</v>
      </c>
    </row>
    <row r="966" spans="2:5" x14ac:dyDescent="0.3">
      <c r="B966" s="1">
        <v>43771</v>
      </c>
      <c r="C966" t="s">
        <v>9</v>
      </c>
      <c r="D966" t="s">
        <v>16</v>
      </c>
      <c r="E966">
        <v>6</v>
      </c>
    </row>
    <row r="967" spans="2:5" x14ac:dyDescent="0.3">
      <c r="B967" s="1">
        <v>43911</v>
      </c>
      <c r="C967" t="s">
        <v>6</v>
      </c>
      <c r="D967" t="s">
        <v>16</v>
      </c>
      <c r="E967">
        <v>5</v>
      </c>
    </row>
    <row r="968" spans="2:5" x14ac:dyDescent="0.3">
      <c r="B968" s="1">
        <v>43416</v>
      </c>
      <c r="C968" t="s">
        <v>17</v>
      </c>
      <c r="D968" t="s">
        <v>19</v>
      </c>
      <c r="E968">
        <v>12</v>
      </c>
    </row>
    <row r="969" spans="2:5" x14ac:dyDescent="0.3">
      <c r="B969" s="1">
        <v>43881</v>
      </c>
      <c r="C969" t="s">
        <v>13</v>
      </c>
      <c r="D969" t="s">
        <v>7</v>
      </c>
      <c r="E969">
        <v>7</v>
      </c>
    </row>
    <row r="970" spans="2:5" x14ac:dyDescent="0.3">
      <c r="B970" s="1">
        <v>43625</v>
      </c>
      <c r="C970" t="s">
        <v>9</v>
      </c>
      <c r="D970" t="s">
        <v>10</v>
      </c>
      <c r="E970">
        <v>19</v>
      </c>
    </row>
    <row r="971" spans="2:5" x14ac:dyDescent="0.3">
      <c r="B971" s="1">
        <v>43346</v>
      </c>
      <c r="C971" t="s">
        <v>9</v>
      </c>
      <c r="D971" t="s">
        <v>16</v>
      </c>
      <c r="E971">
        <v>8</v>
      </c>
    </row>
    <row r="972" spans="2:5" x14ac:dyDescent="0.3">
      <c r="B972" s="1">
        <v>43854</v>
      </c>
      <c r="C972" t="s">
        <v>6</v>
      </c>
      <c r="D972" t="s">
        <v>16</v>
      </c>
      <c r="E972">
        <v>12</v>
      </c>
    </row>
    <row r="973" spans="2:5" x14ac:dyDescent="0.3">
      <c r="B973" s="1">
        <v>43707</v>
      </c>
      <c r="C973" t="s">
        <v>9</v>
      </c>
      <c r="D973" t="s">
        <v>14</v>
      </c>
      <c r="E973">
        <v>7</v>
      </c>
    </row>
    <row r="974" spans="2:5" x14ac:dyDescent="0.3">
      <c r="B974" s="1">
        <v>43896</v>
      </c>
      <c r="C974" t="s">
        <v>12</v>
      </c>
      <c r="D974" t="s">
        <v>5</v>
      </c>
      <c r="E974">
        <v>10</v>
      </c>
    </row>
    <row r="975" spans="2:5" x14ac:dyDescent="0.3">
      <c r="B975" s="1">
        <v>43875</v>
      </c>
      <c r="C975" t="s">
        <v>8</v>
      </c>
      <c r="D975" t="s">
        <v>5</v>
      </c>
      <c r="E975">
        <v>19</v>
      </c>
    </row>
    <row r="976" spans="2:5" x14ac:dyDescent="0.3">
      <c r="B976" s="1">
        <v>43827</v>
      </c>
      <c r="C976" t="s">
        <v>12</v>
      </c>
      <c r="D976" t="s">
        <v>7</v>
      </c>
      <c r="E976">
        <v>8</v>
      </c>
    </row>
    <row r="977" spans="2:5" x14ac:dyDescent="0.3">
      <c r="B977" s="1">
        <v>43938</v>
      </c>
      <c r="C977" t="s">
        <v>4</v>
      </c>
      <c r="D977" t="s">
        <v>5</v>
      </c>
      <c r="E977">
        <v>15</v>
      </c>
    </row>
    <row r="978" spans="2:5" x14ac:dyDescent="0.3">
      <c r="B978" s="1">
        <v>43407</v>
      </c>
      <c r="C978" t="s">
        <v>18</v>
      </c>
      <c r="D978" t="s">
        <v>5</v>
      </c>
      <c r="E978">
        <v>19</v>
      </c>
    </row>
    <row r="979" spans="2:5" x14ac:dyDescent="0.3">
      <c r="B979" s="1">
        <v>43347</v>
      </c>
      <c r="C979" t="s">
        <v>17</v>
      </c>
      <c r="D979" t="s">
        <v>5</v>
      </c>
      <c r="E979">
        <v>9</v>
      </c>
    </row>
    <row r="980" spans="2:5" x14ac:dyDescent="0.3">
      <c r="B980" s="1">
        <v>43148</v>
      </c>
      <c r="C980" t="s">
        <v>15</v>
      </c>
      <c r="D980" t="s">
        <v>7</v>
      </c>
      <c r="E980">
        <v>15</v>
      </c>
    </row>
    <row r="981" spans="2:5" x14ac:dyDescent="0.3">
      <c r="B981" s="1">
        <v>43612</v>
      </c>
      <c r="C981" t="s">
        <v>15</v>
      </c>
      <c r="D981" t="s">
        <v>7</v>
      </c>
      <c r="E981">
        <v>17</v>
      </c>
    </row>
    <row r="982" spans="2:5" x14ac:dyDescent="0.3">
      <c r="B982" s="1">
        <v>43397</v>
      </c>
      <c r="C982" t="s">
        <v>12</v>
      </c>
      <c r="D982" t="s">
        <v>10</v>
      </c>
      <c r="E982">
        <v>5</v>
      </c>
    </row>
    <row r="983" spans="2:5" x14ac:dyDescent="0.3">
      <c r="B983" s="1">
        <v>43489</v>
      </c>
      <c r="C983" t="s">
        <v>18</v>
      </c>
      <c r="D983" t="s">
        <v>7</v>
      </c>
      <c r="E983">
        <v>12</v>
      </c>
    </row>
    <row r="984" spans="2:5" x14ac:dyDescent="0.3">
      <c r="B984" s="1">
        <v>43893</v>
      </c>
      <c r="C984" t="s">
        <v>17</v>
      </c>
      <c r="D984" t="s">
        <v>16</v>
      </c>
      <c r="E984">
        <v>10</v>
      </c>
    </row>
    <row r="985" spans="2:5" x14ac:dyDescent="0.3">
      <c r="B985" s="1">
        <v>43854</v>
      </c>
      <c r="C985" t="s">
        <v>15</v>
      </c>
      <c r="D985" t="s">
        <v>10</v>
      </c>
      <c r="E985">
        <v>8</v>
      </c>
    </row>
    <row r="986" spans="2:5" x14ac:dyDescent="0.3">
      <c r="B986" s="1">
        <v>43459</v>
      </c>
      <c r="C986" t="s">
        <v>8</v>
      </c>
      <c r="D986" t="s">
        <v>19</v>
      </c>
      <c r="E986">
        <v>6</v>
      </c>
    </row>
    <row r="987" spans="2:5" x14ac:dyDescent="0.3">
      <c r="B987" s="1">
        <v>43221</v>
      </c>
      <c r="C987" t="s">
        <v>18</v>
      </c>
      <c r="D987" t="s">
        <v>10</v>
      </c>
      <c r="E987">
        <v>18</v>
      </c>
    </row>
    <row r="988" spans="2:5" x14ac:dyDescent="0.3">
      <c r="B988" s="1">
        <v>43353</v>
      </c>
      <c r="C988" t="s">
        <v>8</v>
      </c>
      <c r="D988" t="s">
        <v>14</v>
      </c>
      <c r="E988">
        <v>11</v>
      </c>
    </row>
    <row r="989" spans="2:5" x14ac:dyDescent="0.3">
      <c r="B989" s="1">
        <v>43185</v>
      </c>
      <c r="C989" t="s">
        <v>9</v>
      </c>
      <c r="D989" t="s">
        <v>7</v>
      </c>
      <c r="E989">
        <v>19</v>
      </c>
    </row>
    <row r="990" spans="2:5" x14ac:dyDescent="0.3">
      <c r="B990" s="1">
        <v>43298</v>
      </c>
      <c r="C990" t="s">
        <v>15</v>
      </c>
      <c r="D990" t="s">
        <v>19</v>
      </c>
      <c r="E990">
        <v>8</v>
      </c>
    </row>
    <row r="991" spans="2:5" x14ac:dyDescent="0.3">
      <c r="B991" s="1">
        <v>43628</v>
      </c>
      <c r="C991" t="s">
        <v>18</v>
      </c>
      <c r="D991" t="s">
        <v>5</v>
      </c>
      <c r="E991">
        <v>6</v>
      </c>
    </row>
    <row r="992" spans="2:5" x14ac:dyDescent="0.3">
      <c r="B992" s="1">
        <v>43219</v>
      </c>
      <c r="C992" t="s">
        <v>12</v>
      </c>
      <c r="D992" t="s">
        <v>7</v>
      </c>
      <c r="E992">
        <v>14</v>
      </c>
    </row>
    <row r="993" spans="2:5" x14ac:dyDescent="0.3">
      <c r="B993" s="1">
        <v>43239</v>
      </c>
      <c r="C993" t="s">
        <v>15</v>
      </c>
      <c r="D993" t="s">
        <v>7</v>
      </c>
      <c r="E993">
        <v>13</v>
      </c>
    </row>
    <row r="994" spans="2:5" x14ac:dyDescent="0.3">
      <c r="B994" s="1">
        <v>43715</v>
      </c>
      <c r="C994" t="s">
        <v>17</v>
      </c>
      <c r="D994" t="s">
        <v>7</v>
      </c>
      <c r="E994">
        <v>6</v>
      </c>
    </row>
    <row r="995" spans="2:5" x14ac:dyDescent="0.3">
      <c r="B995" s="1">
        <v>43455</v>
      </c>
      <c r="C995" t="s">
        <v>15</v>
      </c>
      <c r="D995" t="s">
        <v>16</v>
      </c>
      <c r="E995">
        <v>12</v>
      </c>
    </row>
    <row r="996" spans="2:5" x14ac:dyDescent="0.3">
      <c r="B996" s="1">
        <v>43355</v>
      </c>
      <c r="C996" t="s">
        <v>12</v>
      </c>
      <c r="D996" t="s">
        <v>7</v>
      </c>
      <c r="E996">
        <v>13</v>
      </c>
    </row>
    <row r="997" spans="2:5" x14ac:dyDescent="0.3">
      <c r="B997" s="1">
        <v>43947</v>
      </c>
      <c r="C997" t="s">
        <v>13</v>
      </c>
      <c r="D997" t="s">
        <v>7</v>
      </c>
      <c r="E997">
        <v>11</v>
      </c>
    </row>
    <row r="998" spans="2:5" x14ac:dyDescent="0.3">
      <c r="B998" s="1">
        <v>43768</v>
      </c>
      <c r="C998" t="s">
        <v>8</v>
      </c>
      <c r="D998" t="s">
        <v>19</v>
      </c>
      <c r="E998">
        <v>8</v>
      </c>
    </row>
    <row r="999" spans="2:5" x14ac:dyDescent="0.3">
      <c r="B999" s="1">
        <v>43748</v>
      </c>
      <c r="C999" t="s">
        <v>4</v>
      </c>
      <c r="D999" t="s">
        <v>5</v>
      </c>
      <c r="E999">
        <v>20</v>
      </c>
    </row>
    <row r="1000" spans="2:5" x14ac:dyDescent="0.3">
      <c r="B1000" s="1">
        <v>43807</v>
      </c>
      <c r="C1000" t="s">
        <v>11</v>
      </c>
      <c r="D1000" t="s">
        <v>16</v>
      </c>
      <c r="E1000">
        <v>13</v>
      </c>
    </row>
    <row r="1001" spans="2:5" x14ac:dyDescent="0.3">
      <c r="B1001" s="1">
        <v>43221</v>
      </c>
      <c r="C1001" t="s">
        <v>15</v>
      </c>
      <c r="D1001" t="s">
        <v>10</v>
      </c>
      <c r="E1001">
        <v>18</v>
      </c>
    </row>
    <row r="1002" spans="2:5" x14ac:dyDescent="0.3">
      <c r="B1002" s="1">
        <v>43831</v>
      </c>
      <c r="C1002" t="s">
        <v>12</v>
      </c>
      <c r="D1002" t="s">
        <v>19</v>
      </c>
      <c r="E1002">
        <v>19</v>
      </c>
    </row>
  </sheetData>
  <pageMargins left="0.75" right="0.75" top="1" bottom="1" header="0.5" footer="0.5"/>
  <pageSetup paperSize="9"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6A646-5C3B-43DB-9855-7C16A33397AB}">
  <dimension ref="B3:I45"/>
  <sheetViews>
    <sheetView workbookViewId="0"/>
  </sheetViews>
  <sheetFormatPr defaultRowHeight="15.6" x14ac:dyDescent="0.3"/>
  <cols>
    <col min="1" max="1" width="2.5" customWidth="1"/>
    <col min="2" max="2" width="14.09765625" bestFit="1" customWidth="1"/>
    <col min="3" max="3" width="13.09765625" bestFit="1" customWidth="1"/>
    <col min="4" max="8" width="4.8984375" bestFit="1" customWidth="1"/>
    <col min="9" max="9" width="9.59765625" bestFit="1" customWidth="1"/>
  </cols>
  <sheetData>
    <row r="3" spans="2:9" x14ac:dyDescent="0.3">
      <c r="B3" s="3" t="s">
        <v>49</v>
      </c>
      <c r="C3" s="3" t="s">
        <v>86</v>
      </c>
    </row>
    <row r="4" spans="2:9" x14ac:dyDescent="0.3">
      <c r="B4" s="3" t="s">
        <v>80</v>
      </c>
      <c r="C4" t="s">
        <v>14</v>
      </c>
      <c r="D4" t="s">
        <v>19</v>
      </c>
      <c r="E4" t="s">
        <v>5</v>
      </c>
      <c r="F4" t="s">
        <v>10</v>
      </c>
      <c r="G4" t="s">
        <v>16</v>
      </c>
      <c r="H4" t="s">
        <v>7</v>
      </c>
      <c r="I4" t="s">
        <v>46</v>
      </c>
    </row>
    <row r="5" spans="2:9" x14ac:dyDescent="0.3">
      <c r="B5" s="17" t="s">
        <v>29</v>
      </c>
      <c r="C5" s="8">
        <v>919</v>
      </c>
      <c r="D5" s="8">
        <v>1021</v>
      </c>
      <c r="E5" s="8">
        <v>923</v>
      </c>
      <c r="F5" s="8">
        <v>994</v>
      </c>
      <c r="G5" s="8">
        <v>1125</v>
      </c>
      <c r="H5" s="8">
        <v>1021</v>
      </c>
      <c r="I5" s="8">
        <v>6003</v>
      </c>
    </row>
    <row r="6" spans="2:9" x14ac:dyDescent="0.3">
      <c r="B6" s="17" t="s">
        <v>34</v>
      </c>
      <c r="C6" s="8">
        <v>739</v>
      </c>
      <c r="D6" s="8">
        <v>846</v>
      </c>
      <c r="E6" s="8">
        <v>898</v>
      </c>
      <c r="F6" s="8">
        <v>902</v>
      </c>
      <c r="G6" s="8">
        <v>838</v>
      </c>
      <c r="H6" s="8">
        <v>862</v>
      </c>
      <c r="I6" s="8">
        <v>5085</v>
      </c>
    </row>
    <row r="7" spans="2:9" x14ac:dyDescent="0.3">
      <c r="B7" s="17" t="s">
        <v>35</v>
      </c>
      <c r="C7" s="8">
        <v>259</v>
      </c>
      <c r="D7" s="8">
        <v>223</v>
      </c>
      <c r="E7" s="8">
        <v>323</v>
      </c>
      <c r="F7" s="8">
        <v>310</v>
      </c>
      <c r="G7" s="8">
        <v>282</v>
      </c>
      <c r="H7" s="8">
        <v>259</v>
      </c>
      <c r="I7" s="8">
        <v>1656</v>
      </c>
    </row>
    <row r="8" spans="2:9" x14ac:dyDescent="0.3">
      <c r="B8" s="19" t="s">
        <v>81</v>
      </c>
      <c r="C8" s="8">
        <v>35</v>
      </c>
      <c r="D8" s="8">
        <v>68</v>
      </c>
      <c r="E8" s="8">
        <v>91</v>
      </c>
      <c r="F8" s="8">
        <v>54</v>
      </c>
      <c r="G8" s="8">
        <v>110</v>
      </c>
      <c r="H8" s="8">
        <v>24</v>
      </c>
      <c r="I8" s="8">
        <v>382</v>
      </c>
    </row>
    <row r="9" spans="2:9" x14ac:dyDescent="0.3">
      <c r="B9" s="19" t="s">
        <v>82</v>
      </c>
      <c r="C9" s="8">
        <v>71</v>
      </c>
      <c r="D9" s="8">
        <v>40</v>
      </c>
      <c r="E9" s="8">
        <v>86</v>
      </c>
      <c r="F9" s="8">
        <v>28</v>
      </c>
      <c r="G9" s="8">
        <v>46</v>
      </c>
      <c r="H9" s="8">
        <v>122</v>
      </c>
      <c r="I9" s="8">
        <v>393</v>
      </c>
    </row>
    <row r="10" spans="2:9" x14ac:dyDescent="0.3">
      <c r="B10" s="19" t="s">
        <v>83</v>
      </c>
      <c r="C10" s="8">
        <v>111</v>
      </c>
      <c r="D10" s="8">
        <v>53</v>
      </c>
      <c r="E10" s="8">
        <v>80</v>
      </c>
      <c r="F10" s="8">
        <v>161</v>
      </c>
      <c r="G10" s="8">
        <v>103</v>
      </c>
      <c r="H10" s="8">
        <v>62</v>
      </c>
      <c r="I10" s="8">
        <v>570</v>
      </c>
    </row>
    <row r="11" spans="2:9" x14ac:dyDescent="0.3">
      <c r="B11" s="19" t="s">
        <v>84</v>
      </c>
      <c r="C11" s="8">
        <v>42</v>
      </c>
      <c r="D11" s="8">
        <v>62</v>
      </c>
      <c r="E11" s="8">
        <v>46</v>
      </c>
      <c r="F11" s="8">
        <v>60</v>
      </c>
      <c r="G11" s="8">
        <v>23</v>
      </c>
      <c r="H11" s="8">
        <v>51</v>
      </c>
      <c r="I11" s="8">
        <v>284</v>
      </c>
    </row>
    <row r="12" spans="2:9" x14ac:dyDescent="0.3">
      <c r="B12" s="19" t="s">
        <v>85</v>
      </c>
      <c r="C12" s="8"/>
      <c r="D12" s="8"/>
      <c r="E12" s="8">
        <v>20</v>
      </c>
      <c r="F12" s="8">
        <v>7</v>
      </c>
      <c r="G12" s="8"/>
      <c r="H12" s="8"/>
      <c r="I12" s="8">
        <v>27</v>
      </c>
    </row>
    <row r="13" spans="2:9" x14ac:dyDescent="0.3">
      <c r="B13" s="17" t="s">
        <v>46</v>
      </c>
      <c r="C13" s="8">
        <v>1917</v>
      </c>
      <c r="D13" s="8">
        <v>2090</v>
      </c>
      <c r="E13" s="8">
        <v>2144</v>
      </c>
      <c r="F13" s="8">
        <v>2206</v>
      </c>
      <c r="G13" s="8">
        <v>2245</v>
      </c>
      <c r="H13" s="8">
        <v>2142</v>
      </c>
      <c r="I13" s="8">
        <v>12744</v>
      </c>
    </row>
    <row r="16" spans="2:9" x14ac:dyDescent="0.3">
      <c r="B16" s="3" t="s">
        <v>49</v>
      </c>
      <c r="C16" s="3" t="s">
        <v>86</v>
      </c>
    </row>
    <row r="17" spans="2:9" x14ac:dyDescent="0.3">
      <c r="B17" s="3" t="s">
        <v>80</v>
      </c>
      <c r="C17" t="s">
        <v>29</v>
      </c>
      <c r="D17" t="s">
        <v>34</v>
      </c>
      <c r="E17" t="s">
        <v>35</v>
      </c>
      <c r="F17" t="s">
        <v>46</v>
      </c>
    </row>
    <row r="18" spans="2:9" x14ac:dyDescent="0.3">
      <c r="B18" s="17" t="s">
        <v>15</v>
      </c>
      <c r="C18" s="8">
        <v>691</v>
      </c>
      <c r="D18" s="8">
        <v>435</v>
      </c>
      <c r="E18" s="8">
        <v>200</v>
      </c>
      <c r="F18" s="8">
        <v>1326</v>
      </c>
    </row>
    <row r="19" spans="2:9" x14ac:dyDescent="0.3">
      <c r="B19" s="17" t="s">
        <v>13</v>
      </c>
      <c r="C19" s="8">
        <v>691</v>
      </c>
      <c r="D19" s="8">
        <v>615</v>
      </c>
      <c r="E19" s="8">
        <v>127</v>
      </c>
      <c r="F19" s="8">
        <v>1433</v>
      </c>
    </row>
    <row r="20" spans="2:9" x14ac:dyDescent="0.3">
      <c r="B20" s="17" t="s">
        <v>18</v>
      </c>
      <c r="C20" s="8">
        <v>680</v>
      </c>
      <c r="D20" s="8">
        <v>711</v>
      </c>
      <c r="E20" s="8">
        <v>83</v>
      </c>
      <c r="F20" s="8">
        <v>1474</v>
      </c>
    </row>
    <row r="21" spans="2:9" x14ac:dyDescent="0.3">
      <c r="B21" s="17" t="s">
        <v>12</v>
      </c>
      <c r="C21" s="8">
        <v>573</v>
      </c>
      <c r="D21" s="8">
        <v>580</v>
      </c>
      <c r="E21" s="8">
        <v>223</v>
      </c>
      <c r="F21" s="8">
        <v>1376</v>
      </c>
    </row>
    <row r="22" spans="2:9" x14ac:dyDescent="0.3">
      <c r="B22" s="17" t="s">
        <v>17</v>
      </c>
      <c r="C22" s="8">
        <v>688</v>
      </c>
      <c r="D22" s="8">
        <v>412</v>
      </c>
      <c r="E22" s="8">
        <v>197</v>
      </c>
      <c r="F22" s="8">
        <v>1297</v>
      </c>
    </row>
    <row r="23" spans="2:9" x14ac:dyDescent="0.3">
      <c r="B23" s="17" t="s">
        <v>6</v>
      </c>
      <c r="C23" s="8">
        <v>580</v>
      </c>
      <c r="D23" s="8">
        <v>493</v>
      </c>
      <c r="E23" s="8">
        <v>168</v>
      </c>
      <c r="F23" s="8">
        <v>1241</v>
      </c>
    </row>
    <row r="24" spans="2:9" x14ac:dyDescent="0.3">
      <c r="B24" s="17" t="s">
        <v>8</v>
      </c>
      <c r="C24" s="8">
        <v>639</v>
      </c>
      <c r="D24" s="8">
        <v>511</v>
      </c>
      <c r="E24" s="8">
        <v>215</v>
      </c>
      <c r="F24" s="8">
        <v>1365</v>
      </c>
    </row>
    <row r="25" spans="2:9" x14ac:dyDescent="0.3">
      <c r="B25" s="17" t="s">
        <v>4</v>
      </c>
      <c r="C25" s="8">
        <v>490</v>
      </c>
      <c r="D25" s="8">
        <v>298</v>
      </c>
      <c r="E25" s="8">
        <v>204</v>
      </c>
      <c r="F25" s="8">
        <v>992</v>
      </c>
    </row>
    <row r="26" spans="2:9" x14ac:dyDescent="0.3">
      <c r="B26" s="17" t="s">
        <v>11</v>
      </c>
      <c r="C26" s="8">
        <v>424</v>
      </c>
      <c r="D26" s="8">
        <v>419</v>
      </c>
      <c r="E26" s="8">
        <v>125</v>
      </c>
      <c r="F26" s="8">
        <v>968</v>
      </c>
    </row>
    <row r="27" spans="2:9" x14ac:dyDescent="0.3">
      <c r="B27" s="17" t="s">
        <v>9</v>
      </c>
      <c r="C27" s="8">
        <v>547</v>
      </c>
      <c r="D27" s="8">
        <v>611</v>
      </c>
      <c r="E27" s="8">
        <v>114</v>
      </c>
      <c r="F27" s="8">
        <v>1272</v>
      </c>
    </row>
    <row r="28" spans="2:9" x14ac:dyDescent="0.3">
      <c r="B28" s="17" t="s">
        <v>46</v>
      </c>
      <c r="C28" s="8">
        <v>6003</v>
      </c>
      <c r="D28" s="8">
        <v>5085</v>
      </c>
      <c r="E28" s="8">
        <v>1656</v>
      </c>
      <c r="F28" s="8">
        <v>12744</v>
      </c>
    </row>
    <row r="31" spans="2:9" x14ac:dyDescent="0.3">
      <c r="B31" s="3" t="s">
        <v>49</v>
      </c>
      <c r="C31" s="3" t="s">
        <v>86</v>
      </c>
    </row>
    <row r="32" spans="2:9" x14ac:dyDescent="0.3">
      <c r="B32" s="3" t="s">
        <v>80</v>
      </c>
      <c r="C32" t="s">
        <v>29</v>
      </c>
      <c r="D32" t="s">
        <v>34</v>
      </c>
      <c r="E32" t="s">
        <v>35</v>
      </c>
      <c r="F32" t="s">
        <v>46</v>
      </c>
      <c r="G32" s="3"/>
      <c r="H32" s="3"/>
      <c r="I32" s="3"/>
    </row>
    <row r="33" spans="2:6" x14ac:dyDescent="0.3">
      <c r="B33" s="17" t="s">
        <v>22</v>
      </c>
      <c r="C33" s="8"/>
      <c r="D33" s="8"/>
      <c r="E33" s="8"/>
      <c r="F33" s="8"/>
    </row>
    <row r="34" spans="2:6" x14ac:dyDescent="0.3">
      <c r="B34" s="18" t="s">
        <v>15</v>
      </c>
      <c r="C34" s="8">
        <v>691</v>
      </c>
      <c r="D34" s="8">
        <v>435</v>
      </c>
      <c r="E34" s="8">
        <v>200</v>
      </c>
      <c r="F34" s="8">
        <v>1326</v>
      </c>
    </row>
    <row r="35" spans="2:6" x14ac:dyDescent="0.3">
      <c r="B35" s="18" t="s">
        <v>18</v>
      </c>
      <c r="C35" s="8">
        <v>680</v>
      </c>
      <c r="D35" s="8">
        <v>711</v>
      </c>
      <c r="E35" s="8">
        <v>83</v>
      </c>
      <c r="F35" s="8">
        <v>1474</v>
      </c>
    </row>
    <row r="36" spans="2:6" x14ac:dyDescent="0.3">
      <c r="B36" s="18" t="s">
        <v>12</v>
      </c>
      <c r="C36" s="8">
        <v>573</v>
      </c>
      <c r="D36" s="8">
        <v>580</v>
      </c>
      <c r="E36" s="8">
        <v>223</v>
      </c>
      <c r="F36" s="8">
        <v>1376</v>
      </c>
    </row>
    <row r="37" spans="2:6" x14ac:dyDescent="0.3">
      <c r="B37" s="18" t="s">
        <v>6</v>
      </c>
      <c r="C37" s="8">
        <v>580</v>
      </c>
      <c r="D37" s="8">
        <v>493</v>
      </c>
      <c r="E37" s="8">
        <v>168</v>
      </c>
      <c r="F37" s="8">
        <v>1241</v>
      </c>
    </row>
    <row r="38" spans="2:6" x14ac:dyDescent="0.3">
      <c r="B38" s="18" t="s">
        <v>11</v>
      </c>
      <c r="C38" s="8">
        <v>424</v>
      </c>
      <c r="D38" s="8">
        <v>419</v>
      </c>
      <c r="E38" s="8">
        <v>125</v>
      </c>
      <c r="F38" s="8">
        <v>968</v>
      </c>
    </row>
    <row r="39" spans="2:6" x14ac:dyDescent="0.3">
      <c r="B39" s="18" t="s">
        <v>9</v>
      </c>
      <c r="C39" s="8">
        <v>547</v>
      </c>
      <c r="D39" s="8">
        <v>611</v>
      </c>
      <c r="E39" s="8">
        <v>114</v>
      </c>
      <c r="F39" s="8">
        <v>1272</v>
      </c>
    </row>
    <row r="40" spans="2:6" x14ac:dyDescent="0.3">
      <c r="B40" s="17" t="s">
        <v>23</v>
      </c>
      <c r="C40" s="8"/>
      <c r="D40" s="8"/>
      <c r="E40" s="8"/>
      <c r="F40" s="8"/>
    </row>
    <row r="41" spans="2:6" x14ac:dyDescent="0.3">
      <c r="B41" s="18" t="s">
        <v>13</v>
      </c>
      <c r="C41" s="8">
        <v>691</v>
      </c>
      <c r="D41" s="8">
        <v>615</v>
      </c>
      <c r="E41" s="8">
        <v>127</v>
      </c>
      <c r="F41" s="8">
        <v>1433</v>
      </c>
    </row>
    <row r="42" spans="2:6" x14ac:dyDescent="0.3">
      <c r="B42" s="18" t="s">
        <v>17</v>
      </c>
      <c r="C42" s="8">
        <v>688</v>
      </c>
      <c r="D42" s="8">
        <v>412</v>
      </c>
      <c r="E42" s="8">
        <v>197</v>
      </c>
      <c r="F42" s="8">
        <v>1297</v>
      </c>
    </row>
    <row r="43" spans="2:6" x14ac:dyDescent="0.3">
      <c r="B43" s="18" t="s">
        <v>8</v>
      </c>
      <c r="C43" s="8">
        <v>639</v>
      </c>
      <c r="D43" s="8">
        <v>511</v>
      </c>
      <c r="E43" s="8">
        <v>215</v>
      </c>
      <c r="F43" s="8">
        <v>1365</v>
      </c>
    </row>
    <row r="44" spans="2:6" x14ac:dyDescent="0.3">
      <c r="B44" s="18" t="s">
        <v>4</v>
      </c>
      <c r="C44" s="8">
        <v>490</v>
      </c>
      <c r="D44" s="8">
        <v>298</v>
      </c>
      <c r="E44" s="8">
        <v>204</v>
      </c>
      <c r="F44" s="8">
        <v>992</v>
      </c>
    </row>
    <row r="45" spans="2:6" x14ac:dyDescent="0.3">
      <c r="B45" s="17" t="s">
        <v>46</v>
      </c>
      <c r="C45" s="8">
        <v>6003</v>
      </c>
      <c r="D45" s="8">
        <v>5085</v>
      </c>
      <c r="E45" s="8">
        <v>1656</v>
      </c>
      <c r="F45" s="8">
        <v>12744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8423B-8045-4DE1-A7F9-7297ACE471C3}">
  <dimension ref="A2:L1002"/>
  <sheetViews>
    <sheetView workbookViewId="0"/>
  </sheetViews>
  <sheetFormatPr defaultColWidth="11.19921875" defaultRowHeight="15.6" x14ac:dyDescent="0.3"/>
  <cols>
    <col min="1" max="1" width="2.5" customWidth="1"/>
  </cols>
  <sheetData>
    <row r="2" spans="1:12" x14ac:dyDescent="0.3">
      <c r="B2" t="s">
        <v>0</v>
      </c>
      <c r="C2" t="s">
        <v>1</v>
      </c>
      <c r="D2" t="s">
        <v>2</v>
      </c>
      <c r="E2" t="s">
        <v>3</v>
      </c>
      <c r="F2" t="s">
        <v>20</v>
      </c>
      <c r="G2" t="s">
        <v>57</v>
      </c>
      <c r="H2" t="s">
        <v>52</v>
      </c>
      <c r="I2" t="s">
        <v>50</v>
      </c>
      <c r="J2" t="s">
        <v>51</v>
      </c>
      <c r="K2" t="s">
        <v>21</v>
      </c>
      <c r="L2" t="s">
        <v>36</v>
      </c>
    </row>
    <row r="3" spans="1:12" x14ac:dyDescent="0.3">
      <c r="A3" s="1"/>
      <c r="B3" s="1">
        <v>43344</v>
      </c>
      <c r="C3" t="s">
        <v>4</v>
      </c>
      <c r="D3" t="s">
        <v>5</v>
      </c>
      <c r="E3">
        <v>8</v>
      </c>
      <c r="F3" t="str">
        <f>INDEX(tblKlant[Regio],MATCH(tblVerkBerek[[#This Row],[Klant]],tblKlant[Klant],0))</f>
        <v>Zuid</v>
      </c>
      <c r="G3" t="str">
        <f>INDEX(tblProd[ProdNaam],MATCH(tblVerkBerek[[#This Row],[Prod]],tblProd[Product],0))</f>
        <v>Prod3</v>
      </c>
      <c r="H3" s="5">
        <f>tblVerkBerek[[#This Row],[Aantal]]*INDEX(tblProd[KostPrijs],MATCH(tblVerkBerek[[#This Row],[Prod]],tblProd[Product],0))</f>
        <v>960</v>
      </c>
      <c r="I3" s="5">
        <f>tblVerkBerek[[#This Row],[Aantal]]*INDEX(tblProd[VerkPrijs],MATCH(tblVerkBerek[[#This Row],[Prod]],tblProd[Product],0))</f>
        <v>1160</v>
      </c>
      <c r="J3" s="5">
        <f>tblVerkBerek[[#This Row],[Omzet]]-tblVerkBerek[[#This Row],[Kosten]]</f>
        <v>200</v>
      </c>
      <c r="K3" s="4">
        <f>INDEX(tblKlant[Korting],MATCH(tblVerkBerek[[#This Row],[Klant]],tblKlant[Klant],0))</f>
        <v>0.05</v>
      </c>
      <c r="L3" s="5">
        <f>tblVerkBerek[[#This Row],[Omzet]]*(1-tblVerkBerek[[#This Row],[Korting]])-tblVerkBerek[[#This Row],[Kosten]]</f>
        <v>142</v>
      </c>
    </row>
    <row r="4" spans="1:12" x14ac:dyDescent="0.3">
      <c r="A4" s="1"/>
      <c r="B4" s="1">
        <v>43460</v>
      </c>
      <c r="C4" t="s">
        <v>6</v>
      </c>
      <c r="D4" t="s">
        <v>7</v>
      </c>
      <c r="E4">
        <v>6</v>
      </c>
      <c r="F4" t="str">
        <f>INDEX(tblKlant[Regio],MATCH(tblVerkBerek[[#This Row],[Klant]],tblKlant[Klant],0))</f>
        <v>Noord</v>
      </c>
      <c r="G4" t="str">
        <f>INDEX(tblProd[ProdNaam],MATCH(tblVerkBerek[[#This Row],[Prod]],tblProd[Product],0))</f>
        <v>Prod6</v>
      </c>
      <c r="H4" s="5">
        <f>tblVerkBerek[[#This Row],[Aantal]]*INDEX(tblProd[KostPrijs],MATCH(tblVerkBerek[[#This Row],[Prod]],tblProd[Product],0))</f>
        <v>900</v>
      </c>
      <c r="I4" s="5">
        <f>tblVerkBerek[[#This Row],[Aantal]]*INDEX(tblProd[VerkPrijs],MATCH(tblVerkBerek[[#This Row],[Prod]],tblProd[Product],0))</f>
        <v>1200</v>
      </c>
      <c r="J4" s="5">
        <f>tblVerkBerek[[#This Row],[Omzet]]-tblVerkBerek[[#This Row],[Kosten]]</f>
        <v>300</v>
      </c>
      <c r="K4" s="4">
        <f>INDEX(tblKlant[Korting],MATCH(tblVerkBerek[[#This Row],[Klant]],tblKlant[Klant],0))</f>
        <v>0</v>
      </c>
      <c r="L4" s="5">
        <f>tblVerkBerek[[#This Row],[Omzet]]*(1-tblVerkBerek[[#This Row],[Korting]])-tblVerkBerek[[#This Row],[Kosten]]</f>
        <v>300</v>
      </c>
    </row>
    <row r="5" spans="1:12" x14ac:dyDescent="0.3">
      <c r="B5" s="1">
        <v>43641</v>
      </c>
      <c r="C5" t="s">
        <v>8</v>
      </c>
      <c r="D5" t="s">
        <v>5</v>
      </c>
      <c r="E5">
        <v>5</v>
      </c>
      <c r="F5" t="str">
        <f>INDEX(tblKlant[Regio],MATCH(tblVerkBerek[[#This Row],[Klant]],tblKlant[Klant],0))</f>
        <v>Zuid</v>
      </c>
      <c r="G5" t="str">
        <f>INDEX(tblProd[ProdNaam],MATCH(tblVerkBerek[[#This Row],[Prod]],tblProd[Product],0))</f>
        <v>Prod3</v>
      </c>
      <c r="H5" s="5">
        <f>tblVerkBerek[[#This Row],[Aantal]]*INDEX(tblProd[KostPrijs],MATCH(tblVerkBerek[[#This Row],[Prod]],tblProd[Product],0))</f>
        <v>600</v>
      </c>
      <c r="I5" s="5">
        <f>tblVerkBerek[[#This Row],[Aantal]]*INDEX(tblProd[VerkPrijs],MATCH(tblVerkBerek[[#This Row],[Prod]],tblProd[Product],0))</f>
        <v>725</v>
      </c>
      <c r="J5" s="5">
        <f>tblVerkBerek[[#This Row],[Omzet]]-tblVerkBerek[[#This Row],[Kosten]]</f>
        <v>125</v>
      </c>
      <c r="K5" s="4">
        <f>INDEX(tblKlant[Korting],MATCH(tblVerkBerek[[#This Row],[Klant]],tblKlant[Klant],0))</f>
        <v>0.01</v>
      </c>
      <c r="L5" s="5">
        <f>tblVerkBerek[[#This Row],[Omzet]]*(1-tblVerkBerek[[#This Row],[Korting]])-tblVerkBerek[[#This Row],[Kosten]]</f>
        <v>117.75</v>
      </c>
    </row>
    <row r="6" spans="1:12" x14ac:dyDescent="0.3">
      <c r="B6" s="1">
        <v>43916</v>
      </c>
      <c r="C6" t="s">
        <v>9</v>
      </c>
      <c r="D6" t="s">
        <v>10</v>
      </c>
      <c r="E6">
        <v>17</v>
      </c>
      <c r="F6" t="str">
        <f>INDEX(tblKlant[Regio],MATCH(tblVerkBerek[[#This Row],[Klant]],tblKlant[Klant],0))</f>
        <v>Noord</v>
      </c>
      <c r="G6" t="str">
        <f>INDEX(tblProd[ProdNaam],MATCH(tblVerkBerek[[#This Row],[Prod]],tblProd[Product],0))</f>
        <v>Prod4</v>
      </c>
      <c r="H6" s="5">
        <f>tblVerkBerek[[#This Row],[Aantal]]*INDEX(tblProd[KostPrijs],MATCH(tblVerkBerek[[#This Row],[Prod]],tblProd[Product],0))</f>
        <v>2210</v>
      </c>
      <c r="I6" s="5">
        <f>tblVerkBerek[[#This Row],[Aantal]]*INDEX(tblProd[VerkPrijs],MATCH(tblVerkBerek[[#This Row],[Prod]],tblProd[Product],0))</f>
        <v>2720</v>
      </c>
      <c r="J6" s="5">
        <f>tblVerkBerek[[#This Row],[Omzet]]-tblVerkBerek[[#This Row],[Kosten]]</f>
        <v>510</v>
      </c>
      <c r="K6" s="4">
        <f>INDEX(tblKlant[Korting],MATCH(tblVerkBerek[[#This Row],[Klant]],tblKlant[Klant],0))</f>
        <v>0.1</v>
      </c>
      <c r="L6" s="5">
        <f>tblVerkBerek[[#This Row],[Omzet]]*(1-tblVerkBerek[[#This Row],[Korting]])-tblVerkBerek[[#This Row],[Kosten]]</f>
        <v>238</v>
      </c>
    </row>
    <row r="7" spans="1:12" x14ac:dyDescent="0.3">
      <c r="B7" s="1">
        <v>43705</v>
      </c>
      <c r="C7" t="s">
        <v>11</v>
      </c>
      <c r="D7" t="s">
        <v>5</v>
      </c>
      <c r="E7">
        <v>20</v>
      </c>
      <c r="F7" t="str">
        <f>INDEX(tblKlant[Regio],MATCH(tblVerkBerek[[#This Row],[Klant]],tblKlant[Klant],0))</f>
        <v>Noord</v>
      </c>
      <c r="G7" t="str">
        <f>INDEX(tblProd[ProdNaam],MATCH(tblVerkBerek[[#This Row],[Prod]],tblProd[Product],0))</f>
        <v>Prod3</v>
      </c>
      <c r="H7" s="5">
        <f>tblVerkBerek[[#This Row],[Aantal]]*INDEX(tblProd[KostPrijs],MATCH(tblVerkBerek[[#This Row],[Prod]],tblProd[Product],0))</f>
        <v>2400</v>
      </c>
      <c r="I7" s="5">
        <f>tblVerkBerek[[#This Row],[Aantal]]*INDEX(tblProd[VerkPrijs],MATCH(tblVerkBerek[[#This Row],[Prod]],tblProd[Product],0))</f>
        <v>2900</v>
      </c>
      <c r="J7" s="5">
        <f>tblVerkBerek[[#This Row],[Omzet]]-tblVerkBerek[[#This Row],[Kosten]]</f>
        <v>500</v>
      </c>
      <c r="K7" s="4">
        <f>INDEX(tblKlant[Korting],MATCH(tblVerkBerek[[#This Row],[Klant]],tblKlant[Klant],0))</f>
        <v>0</v>
      </c>
      <c r="L7" s="5">
        <f>tblVerkBerek[[#This Row],[Omzet]]*(1-tblVerkBerek[[#This Row],[Korting]])-tblVerkBerek[[#This Row],[Kosten]]</f>
        <v>500</v>
      </c>
    </row>
    <row r="8" spans="1:12" x14ac:dyDescent="0.3">
      <c r="B8" s="1">
        <v>43558</v>
      </c>
      <c r="C8" t="s">
        <v>12</v>
      </c>
      <c r="D8" t="s">
        <v>5</v>
      </c>
      <c r="E8">
        <v>7</v>
      </c>
      <c r="F8" t="str">
        <f>INDEX(tblKlant[Regio],MATCH(tblVerkBerek[[#This Row],[Klant]],tblKlant[Klant],0))</f>
        <v>Noord</v>
      </c>
      <c r="G8" t="str">
        <f>INDEX(tblProd[ProdNaam],MATCH(tblVerkBerek[[#This Row],[Prod]],tblProd[Product],0))</f>
        <v>Prod3</v>
      </c>
      <c r="H8" s="5">
        <f>tblVerkBerek[[#This Row],[Aantal]]*INDEX(tblProd[KostPrijs],MATCH(tblVerkBerek[[#This Row],[Prod]],tblProd[Product],0))</f>
        <v>840</v>
      </c>
      <c r="I8" s="5">
        <f>tblVerkBerek[[#This Row],[Aantal]]*INDEX(tblProd[VerkPrijs],MATCH(tblVerkBerek[[#This Row],[Prod]],tblProd[Product],0))</f>
        <v>1015</v>
      </c>
      <c r="J8" s="5">
        <f>tblVerkBerek[[#This Row],[Omzet]]-tblVerkBerek[[#This Row],[Kosten]]</f>
        <v>175</v>
      </c>
      <c r="K8" s="4">
        <f>INDEX(tblKlant[Korting],MATCH(tblVerkBerek[[#This Row],[Klant]],tblKlant[Klant],0))</f>
        <v>0.01</v>
      </c>
      <c r="L8" s="5">
        <f>tblVerkBerek[[#This Row],[Omzet]]*(1-tblVerkBerek[[#This Row],[Korting]])-tblVerkBerek[[#This Row],[Kosten]]</f>
        <v>164.85000000000002</v>
      </c>
    </row>
    <row r="9" spans="1:12" x14ac:dyDescent="0.3">
      <c r="B9" s="1">
        <v>43490</v>
      </c>
      <c r="C9" t="s">
        <v>13</v>
      </c>
      <c r="D9" t="s">
        <v>14</v>
      </c>
      <c r="E9">
        <v>19</v>
      </c>
      <c r="F9" t="str">
        <f>INDEX(tblKlant[Regio],MATCH(tblVerkBerek[[#This Row],[Klant]],tblKlant[Klant],0))</f>
        <v>Zuid</v>
      </c>
      <c r="G9" t="str">
        <f>INDEX(tblProd[ProdNaam],MATCH(tblVerkBerek[[#This Row],[Prod]],tblProd[Product],0))</f>
        <v>Prod1</v>
      </c>
      <c r="H9" s="5">
        <f>tblVerkBerek[[#This Row],[Aantal]]*INDEX(tblProd[KostPrijs],MATCH(tblVerkBerek[[#This Row],[Prod]],tblProd[Product],0))</f>
        <v>1900</v>
      </c>
      <c r="I9" s="5">
        <f>tblVerkBerek[[#This Row],[Aantal]]*INDEX(tblProd[VerkPrijs],MATCH(tblVerkBerek[[#This Row],[Prod]],tblProd[Product],0))</f>
        <v>2375</v>
      </c>
      <c r="J9" s="5">
        <f>tblVerkBerek[[#This Row],[Omzet]]-tblVerkBerek[[#This Row],[Kosten]]</f>
        <v>475</v>
      </c>
      <c r="K9" s="4">
        <f>INDEX(tblKlant[Korting],MATCH(tblVerkBerek[[#This Row],[Klant]],tblKlant[Klant],0))</f>
        <v>0.05</v>
      </c>
      <c r="L9" s="5">
        <f>tblVerkBerek[[#This Row],[Omzet]]*(1-tblVerkBerek[[#This Row],[Korting]])-tblVerkBerek[[#This Row],[Kosten]]</f>
        <v>356.25</v>
      </c>
    </row>
    <row r="10" spans="1:12" x14ac:dyDescent="0.3">
      <c r="B10" s="1">
        <v>43236</v>
      </c>
      <c r="C10" t="s">
        <v>15</v>
      </c>
      <c r="D10" t="s">
        <v>16</v>
      </c>
      <c r="E10">
        <v>19</v>
      </c>
      <c r="F10" t="str">
        <f>INDEX(tblKlant[Regio],MATCH(tblVerkBerek[[#This Row],[Klant]],tblKlant[Klant],0))</f>
        <v>Noord</v>
      </c>
      <c r="G10" t="str">
        <f>INDEX(tblProd[ProdNaam],MATCH(tblVerkBerek[[#This Row],[Prod]],tblProd[Product],0))</f>
        <v>Prod5</v>
      </c>
      <c r="H10" s="5">
        <f>tblVerkBerek[[#This Row],[Aantal]]*INDEX(tblProd[KostPrijs],MATCH(tblVerkBerek[[#This Row],[Prod]],tblProd[Product],0))</f>
        <v>2660</v>
      </c>
      <c r="I10" s="5">
        <f>tblVerkBerek[[#This Row],[Aantal]]*INDEX(tblProd[VerkPrijs],MATCH(tblVerkBerek[[#This Row],[Prod]],tblProd[Product],0))</f>
        <v>3420</v>
      </c>
      <c r="J10" s="5">
        <f>tblVerkBerek[[#This Row],[Omzet]]-tblVerkBerek[[#This Row],[Kosten]]</f>
        <v>760</v>
      </c>
      <c r="K10" s="4">
        <f>INDEX(tblKlant[Korting],MATCH(tblVerkBerek[[#This Row],[Klant]],tblKlant[Klant],0))</f>
        <v>0.01</v>
      </c>
      <c r="L10" s="5">
        <f>tblVerkBerek[[#This Row],[Omzet]]*(1-tblVerkBerek[[#This Row],[Korting]])-tblVerkBerek[[#This Row],[Kosten]]</f>
        <v>725.80000000000018</v>
      </c>
    </row>
    <row r="11" spans="1:12" x14ac:dyDescent="0.3">
      <c r="B11" s="1">
        <v>43375</v>
      </c>
      <c r="C11" t="s">
        <v>13</v>
      </c>
      <c r="D11" t="s">
        <v>14</v>
      </c>
      <c r="E11">
        <v>13</v>
      </c>
      <c r="F11" t="str">
        <f>INDEX(tblKlant[Regio],MATCH(tblVerkBerek[[#This Row],[Klant]],tblKlant[Klant],0))</f>
        <v>Zuid</v>
      </c>
      <c r="G11" t="str">
        <f>INDEX(tblProd[ProdNaam],MATCH(tblVerkBerek[[#This Row],[Prod]],tblProd[Product],0))</f>
        <v>Prod1</v>
      </c>
      <c r="H11" s="5">
        <f>tblVerkBerek[[#This Row],[Aantal]]*INDEX(tblProd[KostPrijs],MATCH(tblVerkBerek[[#This Row],[Prod]],tblProd[Product],0))</f>
        <v>1300</v>
      </c>
      <c r="I11" s="5">
        <f>tblVerkBerek[[#This Row],[Aantal]]*INDEX(tblProd[VerkPrijs],MATCH(tblVerkBerek[[#This Row],[Prod]],tblProd[Product],0))</f>
        <v>1625</v>
      </c>
      <c r="J11" s="5">
        <f>tblVerkBerek[[#This Row],[Omzet]]-tblVerkBerek[[#This Row],[Kosten]]</f>
        <v>325</v>
      </c>
      <c r="K11" s="4">
        <f>INDEX(tblKlant[Korting],MATCH(tblVerkBerek[[#This Row],[Klant]],tblKlant[Klant],0))</f>
        <v>0.05</v>
      </c>
      <c r="L11" s="5">
        <f>tblVerkBerek[[#This Row],[Omzet]]*(1-tblVerkBerek[[#This Row],[Korting]])-tblVerkBerek[[#This Row],[Kosten]]</f>
        <v>243.75</v>
      </c>
    </row>
    <row r="12" spans="1:12" x14ac:dyDescent="0.3">
      <c r="B12" s="1">
        <v>43716</v>
      </c>
      <c r="C12" t="s">
        <v>15</v>
      </c>
      <c r="D12" t="s">
        <v>14</v>
      </c>
      <c r="E12">
        <v>20</v>
      </c>
      <c r="F12" t="str">
        <f>INDEX(tblKlant[Regio],MATCH(tblVerkBerek[[#This Row],[Klant]],tblKlant[Klant],0))</f>
        <v>Noord</v>
      </c>
      <c r="G12" t="str">
        <f>INDEX(tblProd[ProdNaam],MATCH(tblVerkBerek[[#This Row],[Prod]],tblProd[Product],0))</f>
        <v>Prod1</v>
      </c>
      <c r="H12" s="5">
        <f>tblVerkBerek[[#This Row],[Aantal]]*INDEX(tblProd[KostPrijs],MATCH(tblVerkBerek[[#This Row],[Prod]],tblProd[Product],0))</f>
        <v>2000</v>
      </c>
      <c r="I12" s="5">
        <f>tblVerkBerek[[#This Row],[Aantal]]*INDEX(tblProd[VerkPrijs],MATCH(tblVerkBerek[[#This Row],[Prod]],tblProd[Product],0))</f>
        <v>2500</v>
      </c>
      <c r="J12" s="5">
        <f>tblVerkBerek[[#This Row],[Omzet]]-tblVerkBerek[[#This Row],[Kosten]]</f>
        <v>500</v>
      </c>
      <c r="K12" s="4">
        <f>INDEX(tblKlant[Korting],MATCH(tblVerkBerek[[#This Row],[Klant]],tblKlant[Klant],0))</f>
        <v>0.01</v>
      </c>
      <c r="L12" s="5">
        <f>tblVerkBerek[[#This Row],[Omzet]]*(1-tblVerkBerek[[#This Row],[Korting]])-tblVerkBerek[[#This Row],[Kosten]]</f>
        <v>475</v>
      </c>
    </row>
    <row r="13" spans="1:12" x14ac:dyDescent="0.3">
      <c r="B13" s="1">
        <v>43174</v>
      </c>
      <c r="C13" t="s">
        <v>4</v>
      </c>
      <c r="D13" t="s">
        <v>10</v>
      </c>
      <c r="E13">
        <v>19</v>
      </c>
      <c r="F13" t="str">
        <f>INDEX(tblKlant[Regio],MATCH(tblVerkBerek[[#This Row],[Klant]],tblKlant[Klant],0))</f>
        <v>Zuid</v>
      </c>
      <c r="G13" t="str">
        <f>INDEX(tblProd[ProdNaam],MATCH(tblVerkBerek[[#This Row],[Prod]],tblProd[Product],0))</f>
        <v>Prod4</v>
      </c>
      <c r="H13" s="5">
        <f>tblVerkBerek[[#This Row],[Aantal]]*INDEX(tblProd[KostPrijs],MATCH(tblVerkBerek[[#This Row],[Prod]],tblProd[Product],0))</f>
        <v>2470</v>
      </c>
      <c r="I13" s="5">
        <f>tblVerkBerek[[#This Row],[Aantal]]*INDEX(tblProd[VerkPrijs],MATCH(tblVerkBerek[[#This Row],[Prod]],tblProd[Product],0))</f>
        <v>3040</v>
      </c>
      <c r="J13" s="5">
        <f>tblVerkBerek[[#This Row],[Omzet]]-tblVerkBerek[[#This Row],[Kosten]]</f>
        <v>570</v>
      </c>
      <c r="K13" s="4">
        <f>INDEX(tblKlant[Korting],MATCH(tblVerkBerek[[#This Row],[Klant]],tblKlant[Klant],0))</f>
        <v>0.05</v>
      </c>
      <c r="L13" s="5">
        <f>tblVerkBerek[[#This Row],[Omzet]]*(1-tblVerkBerek[[#This Row],[Korting]])-tblVerkBerek[[#This Row],[Kosten]]</f>
        <v>418</v>
      </c>
    </row>
    <row r="14" spans="1:12" x14ac:dyDescent="0.3">
      <c r="B14" s="1">
        <v>43264</v>
      </c>
      <c r="C14" t="s">
        <v>8</v>
      </c>
      <c r="D14" t="s">
        <v>7</v>
      </c>
      <c r="E14">
        <v>13</v>
      </c>
      <c r="F14" t="str">
        <f>INDEX(tblKlant[Regio],MATCH(tblVerkBerek[[#This Row],[Klant]],tblKlant[Klant],0))</f>
        <v>Zuid</v>
      </c>
      <c r="G14" t="str">
        <f>INDEX(tblProd[ProdNaam],MATCH(tblVerkBerek[[#This Row],[Prod]],tblProd[Product],0))</f>
        <v>Prod6</v>
      </c>
      <c r="H14" s="5">
        <f>tblVerkBerek[[#This Row],[Aantal]]*INDEX(tblProd[KostPrijs],MATCH(tblVerkBerek[[#This Row],[Prod]],tblProd[Product],0))</f>
        <v>1950</v>
      </c>
      <c r="I14" s="5">
        <f>tblVerkBerek[[#This Row],[Aantal]]*INDEX(tblProd[VerkPrijs],MATCH(tblVerkBerek[[#This Row],[Prod]],tblProd[Product],0))</f>
        <v>2600</v>
      </c>
      <c r="J14" s="5">
        <f>tblVerkBerek[[#This Row],[Omzet]]-tblVerkBerek[[#This Row],[Kosten]]</f>
        <v>650</v>
      </c>
      <c r="K14" s="4">
        <f>INDEX(tblKlant[Korting],MATCH(tblVerkBerek[[#This Row],[Klant]],tblKlant[Klant],0))</f>
        <v>0.01</v>
      </c>
      <c r="L14" s="5">
        <f>tblVerkBerek[[#This Row],[Omzet]]*(1-tblVerkBerek[[#This Row],[Korting]])-tblVerkBerek[[#This Row],[Kosten]]</f>
        <v>624</v>
      </c>
    </row>
    <row r="15" spans="1:12" x14ac:dyDescent="0.3">
      <c r="B15" s="1">
        <v>43376</v>
      </c>
      <c r="C15" t="s">
        <v>17</v>
      </c>
      <c r="D15" t="s">
        <v>7</v>
      </c>
      <c r="E15">
        <v>18</v>
      </c>
      <c r="F15" t="str">
        <f>INDEX(tblKlant[Regio],MATCH(tblVerkBerek[[#This Row],[Klant]],tblKlant[Klant],0))</f>
        <v>Zuid</v>
      </c>
      <c r="G15" t="str">
        <f>INDEX(tblProd[ProdNaam],MATCH(tblVerkBerek[[#This Row],[Prod]],tblProd[Product],0))</f>
        <v>Prod6</v>
      </c>
      <c r="H15" s="5">
        <f>tblVerkBerek[[#This Row],[Aantal]]*INDEX(tblProd[KostPrijs],MATCH(tblVerkBerek[[#This Row],[Prod]],tblProd[Product],0))</f>
        <v>2700</v>
      </c>
      <c r="I15" s="5">
        <f>tblVerkBerek[[#This Row],[Aantal]]*INDEX(tblProd[VerkPrijs],MATCH(tblVerkBerek[[#This Row],[Prod]],tblProd[Product],0))</f>
        <v>3600</v>
      </c>
      <c r="J15" s="5">
        <f>tblVerkBerek[[#This Row],[Omzet]]-tblVerkBerek[[#This Row],[Kosten]]</f>
        <v>900</v>
      </c>
      <c r="K15" s="4">
        <f>INDEX(tblKlant[Korting],MATCH(tblVerkBerek[[#This Row],[Klant]],tblKlant[Klant],0))</f>
        <v>0.05</v>
      </c>
      <c r="L15" s="5">
        <f>tblVerkBerek[[#This Row],[Omzet]]*(1-tblVerkBerek[[#This Row],[Korting]])-tblVerkBerek[[#This Row],[Kosten]]</f>
        <v>720</v>
      </c>
    </row>
    <row r="16" spans="1:12" x14ac:dyDescent="0.3">
      <c r="B16" s="1">
        <v>43264</v>
      </c>
      <c r="C16" t="s">
        <v>15</v>
      </c>
      <c r="D16" t="s">
        <v>16</v>
      </c>
      <c r="E16">
        <v>12</v>
      </c>
      <c r="F16" t="str">
        <f>INDEX(tblKlant[Regio],MATCH(tblVerkBerek[[#This Row],[Klant]],tblKlant[Klant],0))</f>
        <v>Noord</v>
      </c>
      <c r="G16" t="str">
        <f>INDEX(tblProd[ProdNaam],MATCH(tblVerkBerek[[#This Row],[Prod]],tblProd[Product],0))</f>
        <v>Prod5</v>
      </c>
      <c r="H16" s="5">
        <f>tblVerkBerek[[#This Row],[Aantal]]*INDEX(tblProd[KostPrijs],MATCH(tblVerkBerek[[#This Row],[Prod]],tblProd[Product],0))</f>
        <v>1680</v>
      </c>
      <c r="I16" s="5">
        <f>tblVerkBerek[[#This Row],[Aantal]]*INDEX(tblProd[VerkPrijs],MATCH(tblVerkBerek[[#This Row],[Prod]],tblProd[Product],0))</f>
        <v>2160</v>
      </c>
      <c r="J16" s="5">
        <f>tblVerkBerek[[#This Row],[Omzet]]-tblVerkBerek[[#This Row],[Kosten]]</f>
        <v>480</v>
      </c>
      <c r="K16" s="4">
        <f>INDEX(tblKlant[Korting],MATCH(tblVerkBerek[[#This Row],[Klant]],tblKlant[Klant],0))</f>
        <v>0.01</v>
      </c>
      <c r="L16" s="5">
        <f>tblVerkBerek[[#This Row],[Omzet]]*(1-tblVerkBerek[[#This Row],[Korting]])-tblVerkBerek[[#This Row],[Kosten]]</f>
        <v>458.40000000000009</v>
      </c>
    </row>
    <row r="17" spans="2:12" x14ac:dyDescent="0.3">
      <c r="B17" s="1">
        <v>43416</v>
      </c>
      <c r="C17" t="s">
        <v>4</v>
      </c>
      <c r="D17" t="s">
        <v>10</v>
      </c>
      <c r="E17">
        <v>18</v>
      </c>
      <c r="F17" t="str">
        <f>INDEX(tblKlant[Regio],MATCH(tblVerkBerek[[#This Row],[Klant]],tblKlant[Klant],0))</f>
        <v>Zuid</v>
      </c>
      <c r="G17" t="str">
        <f>INDEX(tblProd[ProdNaam],MATCH(tblVerkBerek[[#This Row],[Prod]],tblProd[Product],0))</f>
        <v>Prod4</v>
      </c>
      <c r="H17" s="5">
        <f>tblVerkBerek[[#This Row],[Aantal]]*INDEX(tblProd[KostPrijs],MATCH(tblVerkBerek[[#This Row],[Prod]],tblProd[Product],0))</f>
        <v>2340</v>
      </c>
      <c r="I17" s="5">
        <f>tblVerkBerek[[#This Row],[Aantal]]*INDEX(tblProd[VerkPrijs],MATCH(tblVerkBerek[[#This Row],[Prod]],tblProd[Product],0))</f>
        <v>2880</v>
      </c>
      <c r="J17" s="5">
        <f>tblVerkBerek[[#This Row],[Omzet]]-tblVerkBerek[[#This Row],[Kosten]]</f>
        <v>540</v>
      </c>
      <c r="K17" s="4">
        <f>INDEX(tblKlant[Korting],MATCH(tblVerkBerek[[#This Row],[Klant]],tblKlant[Klant],0))</f>
        <v>0.05</v>
      </c>
      <c r="L17" s="5">
        <f>tblVerkBerek[[#This Row],[Omzet]]*(1-tblVerkBerek[[#This Row],[Korting]])-tblVerkBerek[[#This Row],[Kosten]]</f>
        <v>396</v>
      </c>
    </row>
    <row r="18" spans="2:12" x14ac:dyDescent="0.3">
      <c r="B18" s="1">
        <v>43338</v>
      </c>
      <c r="C18" t="s">
        <v>6</v>
      </c>
      <c r="D18" t="s">
        <v>5</v>
      </c>
      <c r="E18">
        <v>16</v>
      </c>
      <c r="F18" t="str">
        <f>INDEX(tblKlant[Regio],MATCH(tblVerkBerek[[#This Row],[Klant]],tblKlant[Klant],0))</f>
        <v>Noord</v>
      </c>
      <c r="G18" t="str">
        <f>INDEX(tblProd[ProdNaam],MATCH(tblVerkBerek[[#This Row],[Prod]],tblProd[Product],0))</f>
        <v>Prod3</v>
      </c>
      <c r="H18" s="5">
        <f>tblVerkBerek[[#This Row],[Aantal]]*INDEX(tblProd[KostPrijs],MATCH(tblVerkBerek[[#This Row],[Prod]],tblProd[Product],0))</f>
        <v>1920</v>
      </c>
      <c r="I18" s="5">
        <f>tblVerkBerek[[#This Row],[Aantal]]*INDEX(tblProd[VerkPrijs],MATCH(tblVerkBerek[[#This Row],[Prod]],tblProd[Product],0))</f>
        <v>2320</v>
      </c>
      <c r="J18" s="5">
        <f>tblVerkBerek[[#This Row],[Omzet]]-tblVerkBerek[[#This Row],[Kosten]]</f>
        <v>400</v>
      </c>
      <c r="K18" s="4">
        <f>INDEX(tblKlant[Korting],MATCH(tblVerkBerek[[#This Row],[Klant]],tblKlant[Klant],0))</f>
        <v>0</v>
      </c>
      <c r="L18" s="5">
        <f>tblVerkBerek[[#This Row],[Omzet]]*(1-tblVerkBerek[[#This Row],[Korting]])-tblVerkBerek[[#This Row],[Kosten]]</f>
        <v>400</v>
      </c>
    </row>
    <row r="19" spans="2:12" x14ac:dyDescent="0.3">
      <c r="B19" s="1">
        <v>43581</v>
      </c>
      <c r="C19" t="s">
        <v>13</v>
      </c>
      <c r="D19" t="s">
        <v>16</v>
      </c>
      <c r="E19">
        <v>6</v>
      </c>
      <c r="F19" t="str">
        <f>INDEX(tblKlant[Regio],MATCH(tblVerkBerek[[#This Row],[Klant]],tblKlant[Klant],0))</f>
        <v>Zuid</v>
      </c>
      <c r="G19" t="str">
        <f>INDEX(tblProd[ProdNaam],MATCH(tblVerkBerek[[#This Row],[Prod]],tblProd[Product],0))</f>
        <v>Prod5</v>
      </c>
      <c r="H19" s="5">
        <f>tblVerkBerek[[#This Row],[Aantal]]*INDEX(tblProd[KostPrijs],MATCH(tblVerkBerek[[#This Row],[Prod]],tblProd[Product],0))</f>
        <v>840</v>
      </c>
      <c r="I19" s="5">
        <f>tblVerkBerek[[#This Row],[Aantal]]*INDEX(tblProd[VerkPrijs],MATCH(tblVerkBerek[[#This Row],[Prod]],tblProd[Product],0))</f>
        <v>1080</v>
      </c>
      <c r="J19" s="5">
        <f>tblVerkBerek[[#This Row],[Omzet]]-tblVerkBerek[[#This Row],[Kosten]]</f>
        <v>240</v>
      </c>
      <c r="K19" s="4">
        <f>INDEX(tblKlant[Korting],MATCH(tblVerkBerek[[#This Row],[Klant]],tblKlant[Klant],0))</f>
        <v>0.05</v>
      </c>
      <c r="L19" s="5">
        <f>tblVerkBerek[[#This Row],[Omzet]]*(1-tblVerkBerek[[#This Row],[Korting]])-tblVerkBerek[[#This Row],[Kosten]]</f>
        <v>186</v>
      </c>
    </row>
    <row r="20" spans="2:12" x14ac:dyDescent="0.3">
      <c r="B20" s="1">
        <v>43107</v>
      </c>
      <c r="C20" t="s">
        <v>18</v>
      </c>
      <c r="D20" t="s">
        <v>19</v>
      </c>
      <c r="E20">
        <v>12</v>
      </c>
      <c r="F20" t="str">
        <f>INDEX(tblKlant[Regio],MATCH(tblVerkBerek[[#This Row],[Klant]],tblKlant[Klant],0))</f>
        <v>Noord</v>
      </c>
      <c r="G20" t="str">
        <f>INDEX(tblProd[ProdNaam],MATCH(tblVerkBerek[[#This Row],[Prod]],tblProd[Product],0))</f>
        <v>Prod2</v>
      </c>
      <c r="H20" s="5">
        <f>tblVerkBerek[[#This Row],[Aantal]]*INDEX(tblProd[KostPrijs],MATCH(tblVerkBerek[[#This Row],[Prod]],tblProd[Product],0))</f>
        <v>1320</v>
      </c>
      <c r="I20" s="5">
        <f>tblVerkBerek[[#This Row],[Aantal]]*INDEX(tblProd[VerkPrijs],MATCH(tblVerkBerek[[#This Row],[Prod]],tblProd[Product],0))</f>
        <v>1620</v>
      </c>
      <c r="J20" s="5">
        <f>tblVerkBerek[[#This Row],[Omzet]]-tblVerkBerek[[#This Row],[Kosten]]</f>
        <v>300</v>
      </c>
      <c r="K20" s="4">
        <f>INDEX(tblKlant[Korting],MATCH(tblVerkBerek[[#This Row],[Klant]],tblKlant[Klant],0))</f>
        <v>0</v>
      </c>
      <c r="L20" s="5">
        <f>tblVerkBerek[[#This Row],[Omzet]]*(1-tblVerkBerek[[#This Row],[Korting]])-tblVerkBerek[[#This Row],[Kosten]]</f>
        <v>300</v>
      </c>
    </row>
    <row r="21" spans="2:12" x14ac:dyDescent="0.3">
      <c r="B21" s="1">
        <v>43818</v>
      </c>
      <c r="C21" t="s">
        <v>9</v>
      </c>
      <c r="D21" t="s">
        <v>10</v>
      </c>
      <c r="E21">
        <v>14</v>
      </c>
      <c r="F21" t="str">
        <f>INDEX(tblKlant[Regio],MATCH(tblVerkBerek[[#This Row],[Klant]],tblKlant[Klant],0))</f>
        <v>Noord</v>
      </c>
      <c r="G21" t="str">
        <f>INDEX(tblProd[ProdNaam],MATCH(tblVerkBerek[[#This Row],[Prod]],tblProd[Product],0))</f>
        <v>Prod4</v>
      </c>
      <c r="H21" s="5">
        <f>tblVerkBerek[[#This Row],[Aantal]]*INDEX(tblProd[KostPrijs],MATCH(tblVerkBerek[[#This Row],[Prod]],tblProd[Product],0))</f>
        <v>1820</v>
      </c>
      <c r="I21" s="5">
        <f>tblVerkBerek[[#This Row],[Aantal]]*INDEX(tblProd[VerkPrijs],MATCH(tblVerkBerek[[#This Row],[Prod]],tblProd[Product],0))</f>
        <v>2240</v>
      </c>
      <c r="J21" s="5">
        <f>tblVerkBerek[[#This Row],[Omzet]]-tblVerkBerek[[#This Row],[Kosten]]</f>
        <v>420</v>
      </c>
      <c r="K21" s="4">
        <f>INDEX(tblKlant[Korting],MATCH(tblVerkBerek[[#This Row],[Klant]],tblKlant[Klant],0))</f>
        <v>0.1</v>
      </c>
      <c r="L21" s="5">
        <f>tblVerkBerek[[#This Row],[Omzet]]*(1-tblVerkBerek[[#This Row],[Korting]])-tblVerkBerek[[#This Row],[Kosten]]</f>
        <v>196</v>
      </c>
    </row>
    <row r="22" spans="2:12" x14ac:dyDescent="0.3">
      <c r="B22" s="1">
        <v>43148</v>
      </c>
      <c r="C22" t="s">
        <v>12</v>
      </c>
      <c r="D22" t="s">
        <v>16</v>
      </c>
      <c r="E22">
        <v>11</v>
      </c>
      <c r="F22" t="str">
        <f>INDEX(tblKlant[Regio],MATCH(tblVerkBerek[[#This Row],[Klant]],tblKlant[Klant],0))</f>
        <v>Noord</v>
      </c>
      <c r="G22" t="str">
        <f>INDEX(tblProd[ProdNaam],MATCH(tblVerkBerek[[#This Row],[Prod]],tblProd[Product],0))</f>
        <v>Prod5</v>
      </c>
      <c r="H22" s="5">
        <f>tblVerkBerek[[#This Row],[Aantal]]*INDEX(tblProd[KostPrijs],MATCH(tblVerkBerek[[#This Row],[Prod]],tblProd[Product],0))</f>
        <v>1540</v>
      </c>
      <c r="I22" s="5">
        <f>tblVerkBerek[[#This Row],[Aantal]]*INDEX(tblProd[VerkPrijs],MATCH(tblVerkBerek[[#This Row],[Prod]],tblProd[Product],0))</f>
        <v>1980</v>
      </c>
      <c r="J22" s="5">
        <f>tblVerkBerek[[#This Row],[Omzet]]-tblVerkBerek[[#This Row],[Kosten]]</f>
        <v>440</v>
      </c>
      <c r="K22" s="4">
        <f>INDEX(tblKlant[Korting],MATCH(tblVerkBerek[[#This Row],[Klant]],tblKlant[Klant],0))</f>
        <v>0.01</v>
      </c>
      <c r="L22" s="5">
        <f>tblVerkBerek[[#This Row],[Omzet]]*(1-tblVerkBerek[[#This Row],[Korting]])-tblVerkBerek[[#This Row],[Kosten]]</f>
        <v>420.20000000000005</v>
      </c>
    </row>
    <row r="23" spans="2:12" x14ac:dyDescent="0.3">
      <c r="B23" s="1">
        <v>43867</v>
      </c>
      <c r="C23" t="s">
        <v>6</v>
      </c>
      <c r="D23" t="s">
        <v>19</v>
      </c>
      <c r="E23">
        <v>5</v>
      </c>
      <c r="F23" t="str">
        <f>INDEX(tblKlant[Regio],MATCH(tblVerkBerek[[#This Row],[Klant]],tblKlant[Klant],0))</f>
        <v>Noord</v>
      </c>
      <c r="G23" t="str">
        <f>INDEX(tblProd[ProdNaam],MATCH(tblVerkBerek[[#This Row],[Prod]],tblProd[Product],0))</f>
        <v>Prod2</v>
      </c>
      <c r="H23" s="5">
        <f>tblVerkBerek[[#This Row],[Aantal]]*INDEX(tblProd[KostPrijs],MATCH(tblVerkBerek[[#This Row],[Prod]],tblProd[Product],0))</f>
        <v>550</v>
      </c>
      <c r="I23" s="5">
        <f>tblVerkBerek[[#This Row],[Aantal]]*INDEX(tblProd[VerkPrijs],MATCH(tblVerkBerek[[#This Row],[Prod]],tblProd[Product],0))</f>
        <v>675</v>
      </c>
      <c r="J23" s="5">
        <f>tblVerkBerek[[#This Row],[Omzet]]-tblVerkBerek[[#This Row],[Kosten]]</f>
        <v>125</v>
      </c>
      <c r="K23" s="4">
        <f>INDEX(tblKlant[Korting],MATCH(tblVerkBerek[[#This Row],[Klant]],tblKlant[Klant],0))</f>
        <v>0</v>
      </c>
      <c r="L23" s="5">
        <f>tblVerkBerek[[#This Row],[Omzet]]*(1-tblVerkBerek[[#This Row],[Korting]])-tblVerkBerek[[#This Row],[Kosten]]</f>
        <v>125</v>
      </c>
    </row>
    <row r="24" spans="2:12" x14ac:dyDescent="0.3">
      <c r="B24" s="1">
        <v>43537</v>
      </c>
      <c r="C24" t="s">
        <v>15</v>
      </c>
      <c r="D24" t="s">
        <v>10</v>
      </c>
      <c r="E24">
        <v>14</v>
      </c>
      <c r="F24" t="str">
        <f>INDEX(tblKlant[Regio],MATCH(tblVerkBerek[[#This Row],[Klant]],tblKlant[Klant],0))</f>
        <v>Noord</v>
      </c>
      <c r="G24" t="str">
        <f>INDEX(tblProd[ProdNaam],MATCH(tblVerkBerek[[#This Row],[Prod]],tblProd[Product],0))</f>
        <v>Prod4</v>
      </c>
      <c r="H24" s="5">
        <f>tblVerkBerek[[#This Row],[Aantal]]*INDEX(tblProd[KostPrijs],MATCH(tblVerkBerek[[#This Row],[Prod]],tblProd[Product],0))</f>
        <v>1820</v>
      </c>
      <c r="I24" s="5">
        <f>tblVerkBerek[[#This Row],[Aantal]]*INDEX(tblProd[VerkPrijs],MATCH(tblVerkBerek[[#This Row],[Prod]],tblProd[Product],0))</f>
        <v>2240</v>
      </c>
      <c r="J24" s="5">
        <f>tblVerkBerek[[#This Row],[Omzet]]-tblVerkBerek[[#This Row],[Kosten]]</f>
        <v>420</v>
      </c>
      <c r="K24" s="4">
        <f>INDEX(tblKlant[Korting],MATCH(tblVerkBerek[[#This Row],[Klant]],tblKlant[Klant],0))</f>
        <v>0.01</v>
      </c>
      <c r="L24" s="5">
        <f>tblVerkBerek[[#This Row],[Omzet]]*(1-tblVerkBerek[[#This Row],[Korting]])-tblVerkBerek[[#This Row],[Kosten]]</f>
        <v>397.59999999999991</v>
      </c>
    </row>
    <row r="25" spans="2:12" x14ac:dyDescent="0.3">
      <c r="B25" s="1">
        <v>43386</v>
      </c>
      <c r="C25" t="s">
        <v>8</v>
      </c>
      <c r="D25" t="s">
        <v>19</v>
      </c>
      <c r="E25">
        <v>13</v>
      </c>
      <c r="F25" t="str">
        <f>INDEX(tblKlant[Regio],MATCH(tblVerkBerek[[#This Row],[Klant]],tblKlant[Klant],0))</f>
        <v>Zuid</v>
      </c>
      <c r="G25" t="str">
        <f>INDEX(tblProd[ProdNaam],MATCH(tblVerkBerek[[#This Row],[Prod]],tblProd[Product],0))</f>
        <v>Prod2</v>
      </c>
      <c r="H25" s="5">
        <f>tblVerkBerek[[#This Row],[Aantal]]*INDEX(tblProd[KostPrijs],MATCH(tblVerkBerek[[#This Row],[Prod]],tblProd[Product],0))</f>
        <v>1430</v>
      </c>
      <c r="I25" s="5">
        <f>tblVerkBerek[[#This Row],[Aantal]]*INDEX(tblProd[VerkPrijs],MATCH(tblVerkBerek[[#This Row],[Prod]],tblProd[Product],0))</f>
        <v>1755</v>
      </c>
      <c r="J25" s="5">
        <f>tblVerkBerek[[#This Row],[Omzet]]-tblVerkBerek[[#This Row],[Kosten]]</f>
        <v>325</v>
      </c>
      <c r="K25" s="4">
        <f>INDEX(tblKlant[Korting],MATCH(tblVerkBerek[[#This Row],[Klant]],tblKlant[Klant],0))</f>
        <v>0.01</v>
      </c>
      <c r="L25" s="5">
        <f>tblVerkBerek[[#This Row],[Omzet]]*(1-tblVerkBerek[[#This Row],[Korting]])-tblVerkBerek[[#This Row],[Kosten]]</f>
        <v>307.45000000000005</v>
      </c>
    </row>
    <row r="26" spans="2:12" x14ac:dyDescent="0.3">
      <c r="B26" s="1">
        <v>43113</v>
      </c>
      <c r="C26" t="s">
        <v>13</v>
      </c>
      <c r="D26" t="s">
        <v>5</v>
      </c>
      <c r="E26">
        <v>11</v>
      </c>
      <c r="F26" t="str">
        <f>INDEX(tblKlant[Regio],MATCH(tblVerkBerek[[#This Row],[Klant]],tblKlant[Klant],0))</f>
        <v>Zuid</v>
      </c>
      <c r="G26" t="str">
        <f>INDEX(tblProd[ProdNaam],MATCH(tblVerkBerek[[#This Row],[Prod]],tblProd[Product],0))</f>
        <v>Prod3</v>
      </c>
      <c r="H26" s="5">
        <f>tblVerkBerek[[#This Row],[Aantal]]*INDEX(tblProd[KostPrijs],MATCH(tblVerkBerek[[#This Row],[Prod]],tblProd[Product],0))</f>
        <v>1320</v>
      </c>
      <c r="I26" s="5">
        <f>tblVerkBerek[[#This Row],[Aantal]]*INDEX(tblProd[VerkPrijs],MATCH(tblVerkBerek[[#This Row],[Prod]],tblProd[Product],0))</f>
        <v>1595</v>
      </c>
      <c r="J26" s="5">
        <f>tblVerkBerek[[#This Row],[Omzet]]-tblVerkBerek[[#This Row],[Kosten]]</f>
        <v>275</v>
      </c>
      <c r="K26" s="4">
        <f>INDEX(tblKlant[Korting],MATCH(tblVerkBerek[[#This Row],[Klant]],tblKlant[Klant],0))</f>
        <v>0.05</v>
      </c>
      <c r="L26" s="5">
        <f>tblVerkBerek[[#This Row],[Omzet]]*(1-tblVerkBerek[[#This Row],[Korting]])-tblVerkBerek[[#This Row],[Kosten]]</f>
        <v>195.25</v>
      </c>
    </row>
    <row r="27" spans="2:12" x14ac:dyDescent="0.3">
      <c r="B27" s="1">
        <v>43357</v>
      </c>
      <c r="C27" t="s">
        <v>17</v>
      </c>
      <c r="D27" t="s">
        <v>19</v>
      </c>
      <c r="E27">
        <v>16</v>
      </c>
      <c r="F27" t="str">
        <f>INDEX(tblKlant[Regio],MATCH(tblVerkBerek[[#This Row],[Klant]],tblKlant[Klant],0))</f>
        <v>Zuid</v>
      </c>
      <c r="G27" t="str">
        <f>INDEX(tblProd[ProdNaam],MATCH(tblVerkBerek[[#This Row],[Prod]],tblProd[Product],0))</f>
        <v>Prod2</v>
      </c>
      <c r="H27" s="5">
        <f>tblVerkBerek[[#This Row],[Aantal]]*INDEX(tblProd[KostPrijs],MATCH(tblVerkBerek[[#This Row],[Prod]],tblProd[Product],0))</f>
        <v>1760</v>
      </c>
      <c r="I27" s="5">
        <f>tblVerkBerek[[#This Row],[Aantal]]*INDEX(tblProd[VerkPrijs],MATCH(tblVerkBerek[[#This Row],[Prod]],tblProd[Product],0))</f>
        <v>2160</v>
      </c>
      <c r="J27" s="5">
        <f>tblVerkBerek[[#This Row],[Omzet]]-tblVerkBerek[[#This Row],[Kosten]]</f>
        <v>400</v>
      </c>
      <c r="K27" s="4">
        <f>INDEX(tblKlant[Korting],MATCH(tblVerkBerek[[#This Row],[Klant]],tblKlant[Klant],0))</f>
        <v>0.05</v>
      </c>
      <c r="L27" s="5">
        <f>tblVerkBerek[[#This Row],[Omzet]]*(1-tblVerkBerek[[#This Row],[Korting]])-tblVerkBerek[[#This Row],[Kosten]]</f>
        <v>292</v>
      </c>
    </row>
    <row r="28" spans="2:12" x14ac:dyDescent="0.3">
      <c r="B28" s="1">
        <v>43419</v>
      </c>
      <c r="C28" t="s">
        <v>8</v>
      </c>
      <c r="D28" t="s">
        <v>14</v>
      </c>
      <c r="E28">
        <v>17</v>
      </c>
      <c r="F28" t="str">
        <f>INDEX(tblKlant[Regio],MATCH(tblVerkBerek[[#This Row],[Klant]],tblKlant[Klant],0))</f>
        <v>Zuid</v>
      </c>
      <c r="G28" t="str">
        <f>INDEX(tblProd[ProdNaam],MATCH(tblVerkBerek[[#This Row],[Prod]],tblProd[Product],0))</f>
        <v>Prod1</v>
      </c>
      <c r="H28" s="5">
        <f>tblVerkBerek[[#This Row],[Aantal]]*INDEX(tblProd[KostPrijs],MATCH(tblVerkBerek[[#This Row],[Prod]],tblProd[Product],0))</f>
        <v>1700</v>
      </c>
      <c r="I28" s="5">
        <f>tblVerkBerek[[#This Row],[Aantal]]*INDEX(tblProd[VerkPrijs],MATCH(tblVerkBerek[[#This Row],[Prod]],tblProd[Product],0))</f>
        <v>2125</v>
      </c>
      <c r="J28" s="5">
        <f>tblVerkBerek[[#This Row],[Omzet]]-tblVerkBerek[[#This Row],[Kosten]]</f>
        <v>425</v>
      </c>
      <c r="K28" s="4">
        <f>INDEX(tblKlant[Korting],MATCH(tblVerkBerek[[#This Row],[Klant]],tblKlant[Klant],0))</f>
        <v>0.01</v>
      </c>
      <c r="L28" s="5">
        <f>tblVerkBerek[[#This Row],[Omzet]]*(1-tblVerkBerek[[#This Row],[Korting]])-tblVerkBerek[[#This Row],[Kosten]]</f>
        <v>403.75</v>
      </c>
    </row>
    <row r="29" spans="2:12" x14ac:dyDescent="0.3">
      <c r="B29" s="1">
        <v>43750</v>
      </c>
      <c r="C29" t="s">
        <v>13</v>
      </c>
      <c r="D29" t="s">
        <v>10</v>
      </c>
      <c r="E29">
        <v>10</v>
      </c>
      <c r="F29" t="str">
        <f>INDEX(tblKlant[Regio],MATCH(tblVerkBerek[[#This Row],[Klant]],tblKlant[Klant],0))</f>
        <v>Zuid</v>
      </c>
      <c r="G29" t="str">
        <f>INDEX(tblProd[ProdNaam],MATCH(tblVerkBerek[[#This Row],[Prod]],tblProd[Product],0))</f>
        <v>Prod4</v>
      </c>
      <c r="H29" s="5">
        <f>tblVerkBerek[[#This Row],[Aantal]]*INDEX(tblProd[KostPrijs],MATCH(tblVerkBerek[[#This Row],[Prod]],tblProd[Product],0))</f>
        <v>1300</v>
      </c>
      <c r="I29" s="5">
        <f>tblVerkBerek[[#This Row],[Aantal]]*INDEX(tblProd[VerkPrijs],MATCH(tblVerkBerek[[#This Row],[Prod]],tblProd[Product],0))</f>
        <v>1600</v>
      </c>
      <c r="J29" s="5">
        <f>tblVerkBerek[[#This Row],[Omzet]]-tblVerkBerek[[#This Row],[Kosten]]</f>
        <v>300</v>
      </c>
      <c r="K29" s="4">
        <f>INDEX(tblKlant[Korting],MATCH(tblVerkBerek[[#This Row],[Klant]],tblKlant[Klant],0))</f>
        <v>0.05</v>
      </c>
      <c r="L29" s="5">
        <f>tblVerkBerek[[#This Row],[Omzet]]*(1-tblVerkBerek[[#This Row],[Korting]])-tblVerkBerek[[#This Row],[Kosten]]</f>
        <v>220</v>
      </c>
    </row>
    <row r="30" spans="2:12" x14ac:dyDescent="0.3">
      <c r="B30" s="1">
        <v>43127</v>
      </c>
      <c r="C30" t="s">
        <v>17</v>
      </c>
      <c r="D30" t="s">
        <v>5</v>
      </c>
      <c r="E30">
        <v>10</v>
      </c>
      <c r="F30" t="str">
        <f>INDEX(tblKlant[Regio],MATCH(tblVerkBerek[[#This Row],[Klant]],tblKlant[Klant],0))</f>
        <v>Zuid</v>
      </c>
      <c r="G30" t="str">
        <f>INDEX(tblProd[ProdNaam],MATCH(tblVerkBerek[[#This Row],[Prod]],tblProd[Product],0))</f>
        <v>Prod3</v>
      </c>
      <c r="H30" s="5">
        <f>tblVerkBerek[[#This Row],[Aantal]]*INDEX(tblProd[KostPrijs],MATCH(tblVerkBerek[[#This Row],[Prod]],tblProd[Product],0))</f>
        <v>1200</v>
      </c>
      <c r="I30" s="5">
        <f>tblVerkBerek[[#This Row],[Aantal]]*INDEX(tblProd[VerkPrijs],MATCH(tblVerkBerek[[#This Row],[Prod]],tblProd[Product],0))</f>
        <v>1450</v>
      </c>
      <c r="J30" s="5">
        <f>tblVerkBerek[[#This Row],[Omzet]]-tblVerkBerek[[#This Row],[Kosten]]</f>
        <v>250</v>
      </c>
      <c r="K30" s="4">
        <f>INDEX(tblKlant[Korting],MATCH(tblVerkBerek[[#This Row],[Klant]],tblKlant[Klant],0))</f>
        <v>0.05</v>
      </c>
      <c r="L30" s="5">
        <f>tblVerkBerek[[#This Row],[Omzet]]*(1-tblVerkBerek[[#This Row],[Korting]])-tblVerkBerek[[#This Row],[Kosten]]</f>
        <v>177.5</v>
      </c>
    </row>
    <row r="31" spans="2:12" x14ac:dyDescent="0.3">
      <c r="B31" s="1">
        <v>43288</v>
      </c>
      <c r="C31" t="s">
        <v>13</v>
      </c>
      <c r="D31" t="s">
        <v>7</v>
      </c>
      <c r="E31">
        <v>12</v>
      </c>
      <c r="F31" t="str">
        <f>INDEX(tblKlant[Regio],MATCH(tblVerkBerek[[#This Row],[Klant]],tblKlant[Klant],0))</f>
        <v>Zuid</v>
      </c>
      <c r="G31" t="str">
        <f>INDEX(tblProd[ProdNaam],MATCH(tblVerkBerek[[#This Row],[Prod]],tblProd[Product],0))</f>
        <v>Prod6</v>
      </c>
      <c r="H31" s="5">
        <f>tblVerkBerek[[#This Row],[Aantal]]*INDEX(tblProd[KostPrijs],MATCH(tblVerkBerek[[#This Row],[Prod]],tblProd[Product],0))</f>
        <v>1800</v>
      </c>
      <c r="I31" s="5">
        <f>tblVerkBerek[[#This Row],[Aantal]]*INDEX(tblProd[VerkPrijs],MATCH(tblVerkBerek[[#This Row],[Prod]],tblProd[Product],0))</f>
        <v>2400</v>
      </c>
      <c r="J31" s="5">
        <f>tblVerkBerek[[#This Row],[Omzet]]-tblVerkBerek[[#This Row],[Kosten]]</f>
        <v>600</v>
      </c>
      <c r="K31" s="4">
        <f>INDEX(tblKlant[Korting],MATCH(tblVerkBerek[[#This Row],[Klant]],tblKlant[Klant],0))</f>
        <v>0.05</v>
      </c>
      <c r="L31" s="5">
        <f>tblVerkBerek[[#This Row],[Omzet]]*(1-tblVerkBerek[[#This Row],[Korting]])-tblVerkBerek[[#This Row],[Kosten]]</f>
        <v>480</v>
      </c>
    </row>
    <row r="32" spans="2:12" x14ac:dyDescent="0.3">
      <c r="B32" s="1">
        <v>43434</v>
      </c>
      <c r="C32" t="s">
        <v>8</v>
      </c>
      <c r="D32" t="s">
        <v>7</v>
      </c>
      <c r="E32">
        <v>11</v>
      </c>
      <c r="F32" t="str">
        <f>INDEX(tblKlant[Regio],MATCH(tblVerkBerek[[#This Row],[Klant]],tblKlant[Klant],0))</f>
        <v>Zuid</v>
      </c>
      <c r="G32" t="str">
        <f>INDEX(tblProd[ProdNaam],MATCH(tblVerkBerek[[#This Row],[Prod]],tblProd[Product],0))</f>
        <v>Prod6</v>
      </c>
      <c r="H32" s="5">
        <f>tblVerkBerek[[#This Row],[Aantal]]*INDEX(tblProd[KostPrijs],MATCH(tblVerkBerek[[#This Row],[Prod]],tblProd[Product],0))</f>
        <v>1650</v>
      </c>
      <c r="I32" s="5">
        <f>tblVerkBerek[[#This Row],[Aantal]]*INDEX(tblProd[VerkPrijs],MATCH(tblVerkBerek[[#This Row],[Prod]],tblProd[Product],0))</f>
        <v>2200</v>
      </c>
      <c r="J32" s="5">
        <f>tblVerkBerek[[#This Row],[Omzet]]-tblVerkBerek[[#This Row],[Kosten]]</f>
        <v>550</v>
      </c>
      <c r="K32" s="4">
        <f>INDEX(tblKlant[Korting],MATCH(tblVerkBerek[[#This Row],[Klant]],tblKlant[Klant],0))</f>
        <v>0.01</v>
      </c>
      <c r="L32" s="5">
        <f>tblVerkBerek[[#This Row],[Omzet]]*(1-tblVerkBerek[[#This Row],[Korting]])-tblVerkBerek[[#This Row],[Kosten]]</f>
        <v>528</v>
      </c>
    </row>
    <row r="33" spans="2:12" x14ac:dyDescent="0.3">
      <c r="B33" s="1">
        <v>43185</v>
      </c>
      <c r="C33" t="s">
        <v>6</v>
      </c>
      <c r="D33" t="s">
        <v>7</v>
      </c>
      <c r="E33">
        <v>18</v>
      </c>
      <c r="F33" t="str">
        <f>INDEX(tblKlant[Regio],MATCH(tblVerkBerek[[#This Row],[Klant]],tblKlant[Klant],0))</f>
        <v>Noord</v>
      </c>
      <c r="G33" t="str">
        <f>INDEX(tblProd[ProdNaam],MATCH(tblVerkBerek[[#This Row],[Prod]],tblProd[Product],0))</f>
        <v>Prod6</v>
      </c>
      <c r="H33" s="5">
        <f>tblVerkBerek[[#This Row],[Aantal]]*INDEX(tblProd[KostPrijs],MATCH(tblVerkBerek[[#This Row],[Prod]],tblProd[Product],0))</f>
        <v>2700</v>
      </c>
      <c r="I33" s="5">
        <f>tblVerkBerek[[#This Row],[Aantal]]*INDEX(tblProd[VerkPrijs],MATCH(tblVerkBerek[[#This Row],[Prod]],tblProd[Product],0))</f>
        <v>3600</v>
      </c>
      <c r="J33" s="5">
        <f>tblVerkBerek[[#This Row],[Omzet]]-tblVerkBerek[[#This Row],[Kosten]]</f>
        <v>900</v>
      </c>
      <c r="K33" s="4">
        <f>INDEX(tblKlant[Korting],MATCH(tblVerkBerek[[#This Row],[Klant]],tblKlant[Klant],0))</f>
        <v>0</v>
      </c>
      <c r="L33" s="5">
        <f>tblVerkBerek[[#This Row],[Omzet]]*(1-tblVerkBerek[[#This Row],[Korting]])-tblVerkBerek[[#This Row],[Kosten]]</f>
        <v>900</v>
      </c>
    </row>
    <row r="34" spans="2:12" x14ac:dyDescent="0.3">
      <c r="B34" s="1">
        <v>43752</v>
      </c>
      <c r="C34" t="s">
        <v>12</v>
      </c>
      <c r="D34" t="s">
        <v>7</v>
      </c>
      <c r="E34">
        <v>6</v>
      </c>
      <c r="F34" t="str">
        <f>INDEX(tblKlant[Regio],MATCH(tblVerkBerek[[#This Row],[Klant]],tblKlant[Klant],0))</f>
        <v>Noord</v>
      </c>
      <c r="G34" t="str">
        <f>INDEX(tblProd[ProdNaam],MATCH(tblVerkBerek[[#This Row],[Prod]],tblProd[Product],0))</f>
        <v>Prod6</v>
      </c>
      <c r="H34" s="5">
        <f>tblVerkBerek[[#This Row],[Aantal]]*INDEX(tblProd[KostPrijs],MATCH(tblVerkBerek[[#This Row],[Prod]],tblProd[Product],0))</f>
        <v>900</v>
      </c>
      <c r="I34" s="5">
        <f>tblVerkBerek[[#This Row],[Aantal]]*INDEX(tblProd[VerkPrijs],MATCH(tblVerkBerek[[#This Row],[Prod]],tblProd[Product],0))</f>
        <v>1200</v>
      </c>
      <c r="J34" s="5">
        <f>tblVerkBerek[[#This Row],[Omzet]]-tblVerkBerek[[#This Row],[Kosten]]</f>
        <v>300</v>
      </c>
      <c r="K34" s="4">
        <f>INDEX(tblKlant[Korting],MATCH(tblVerkBerek[[#This Row],[Klant]],tblKlant[Klant],0))</f>
        <v>0.01</v>
      </c>
      <c r="L34" s="5">
        <f>tblVerkBerek[[#This Row],[Omzet]]*(1-tblVerkBerek[[#This Row],[Korting]])-tblVerkBerek[[#This Row],[Kosten]]</f>
        <v>288</v>
      </c>
    </row>
    <row r="35" spans="2:12" x14ac:dyDescent="0.3">
      <c r="B35" s="1">
        <v>43275</v>
      </c>
      <c r="C35" t="s">
        <v>13</v>
      </c>
      <c r="D35" t="s">
        <v>14</v>
      </c>
      <c r="E35">
        <v>7</v>
      </c>
      <c r="F35" t="str">
        <f>INDEX(tblKlant[Regio],MATCH(tblVerkBerek[[#This Row],[Klant]],tblKlant[Klant],0))</f>
        <v>Zuid</v>
      </c>
      <c r="G35" t="str">
        <f>INDEX(tblProd[ProdNaam],MATCH(tblVerkBerek[[#This Row],[Prod]],tblProd[Product],0))</f>
        <v>Prod1</v>
      </c>
      <c r="H35" s="5">
        <f>tblVerkBerek[[#This Row],[Aantal]]*INDEX(tblProd[KostPrijs],MATCH(tblVerkBerek[[#This Row],[Prod]],tblProd[Product],0))</f>
        <v>700</v>
      </c>
      <c r="I35" s="5">
        <f>tblVerkBerek[[#This Row],[Aantal]]*INDEX(tblProd[VerkPrijs],MATCH(tblVerkBerek[[#This Row],[Prod]],tblProd[Product],0))</f>
        <v>875</v>
      </c>
      <c r="J35" s="5">
        <f>tblVerkBerek[[#This Row],[Omzet]]-tblVerkBerek[[#This Row],[Kosten]]</f>
        <v>175</v>
      </c>
      <c r="K35" s="4">
        <f>INDEX(tblKlant[Korting],MATCH(tblVerkBerek[[#This Row],[Klant]],tblKlant[Klant],0))</f>
        <v>0.05</v>
      </c>
      <c r="L35" s="5">
        <f>tblVerkBerek[[#This Row],[Omzet]]*(1-tblVerkBerek[[#This Row],[Korting]])-tblVerkBerek[[#This Row],[Kosten]]</f>
        <v>131.25</v>
      </c>
    </row>
    <row r="36" spans="2:12" x14ac:dyDescent="0.3">
      <c r="B36" s="1">
        <v>43352</v>
      </c>
      <c r="C36" t="s">
        <v>12</v>
      </c>
      <c r="D36" t="s">
        <v>16</v>
      </c>
      <c r="E36">
        <v>19</v>
      </c>
      <c r="F36" t="str">
        <f>INDEX(tblKlant[Regio],MATCH(tblVerkBerek[[#This Row],[Klant]],tblKlant[Klant],0))</f>
        <v>Noord</v>
      </c>
      <c r="G36" t="str">
        <f>INDEX(tblProd[ProdNaam],MATCH(tblVerkBerek[[#This Row],[Prod]],tblProd[Product],0))</f>
        <v>Prod5</v>
      </c>
      <c r="H36" s="5">
        <f>tblVerkBerek[[#This Row],[Aantal]]*INDEX(tblProd[KostPrijs],MATCH(tblVerkBerek[[#This Row],[Prod]],tblProd[Product],0))</f>
        <v>2660</v>
      </c>
      <c r="I36" s="5">
        <f>tblVerkBerek[[#This Row],[Aantal]]*INDEX(tblProd[VerkPrijs],MATCH(tblVerkBerek[[#This Row],[Prod]],tblProd[Product],0))</f>
        <v>3420</v>
      </c>
      <c r="J36" s="5">
        <f>tblVerkBerek[[#This Row],[Omzet]]-tblVerkBerek[[#This Row],[Kosten]]</f>
        <v>760</v>
      </c>
      <c r="K36" s="4">
        <f>INDEX(tblKlant[Korting],MATCH(tblVerkBerek[[#This Row],[Klant]],tblKlant[Klant],0))</f>
        <v>0.01</v>
      </c>
      <c r="L36" s="5">
        <f>tblVerkBerek[[#This Row],[Omzet]]*(1-tblVerkBerek[[#This Row],[Korting]])-tblVerkBerek[[#This Row],[Kosten]]</f>
        <v>725.80000000000018</v>
      </c>
    </row>
    <row r="37" spans="2:12" x14ac:dyDescent="0.3">
      <c r="B37" s="1">
        <v>43203</v>
      </c>
      <c r="C37" t="s">
        <v>8</v>
      </c>
      <c r="D37" t="s">
        <v>19</v>
      </c>
      <c r="E37">
        <v>19</v>
      </c>
      <c r="F37" t="str">
        <f>INDEX(tblKlant[Regio],MATCH(tblVerkBerek[[#This Row],[Klant]],tblKlant[Klant],0))</f>
        <v>Zuid</v>
      </c>
      <c r="G37" t="str">
        <f>INDEX(tblProd[ProdNaam],MATCH(tblVerkBerek[[#This Row],[Prod]],tblProd[Product],0))</f>
        <v>Prod2</v>
      </c>
      <c r="H37" s="5">
        <f>tblVerkBerek[[#This Row],[Aantal]]*INDEX(tblProd[KostPrijs],MATCH(tblVerkBerek[[#This Row],[Prod]],tblProd[Product],0))</f>
        <v>2090</v>
      </c>
      <c r="I37" s="5">
        <f>tblVerkBerek[[#This Row],[Aantal]]*INDEX(tblProd[VerkPrijs],MATCH(tblVerkBerek[[#This Row],[Prod]],tblProd[Product],0))</f>
        <v>2565</v>
      </c>
      <c r="J37" s="5">
        <f>tblVerkBerek[[#This Row],[Omzet]]-tblVerkBerek[[#This Row],[Kosten]]</f>
        <v>475</v>
      </c>
      <c r="K37" s="4">
        <f>INDEX(tblKlant[Korting],MATCH(tblVerkBerek[[#This Row],[Klant]],tblKlant[Klant],0))</f>
        <v>0.01</v>
      </c>
      <c r="L37" s="5">
        <f>tblVerkBerek[[#This Row],[Omzet]]*(1-tblVerkBerek[[#This Row],[Korting]])-tblVerkBerek[[#This Row],[Kosten]]</f>
        <v>449.34999999999991</v>
      </c>
    </row>
    <row r="38" spans="2:12" x14ac:dyDescent="0.3">
      <c r="B38" s="1">
        <v>43351</v>
      </c>
      <c r="C38" t="s">
        <v>13</v>
      </c>
      <c r="D38" t="s">
        <v>5</v>
      </c>
      <c r="E38">
        <v>13</v>
      </c>
      <c r="F38" t="str">
        <f>INDEX(tblKlant[Regio],MATCH(tblVerkBerek[[#This Row],[Klant]],tblKlant[Klant],0))</f>
        <v>Zuid</v>
      </c>
      <c r="G38" t="str">
        <f>INDEX(tblProd[ProdNaam],MATCH(tblVerkBerek[[#This Row],[Prod]],tblProd[Product],0))</f>
        <v>Prod3</v>
      </c>
      <c r="H38" s="5">
        <f>tblVerkBerek[[#This Row],[Aantal]]*INDEX(tblProd[KostPrijs],MATCH(tblVerkBerek[[#This Row],[Prod]],tblProd[Product],0))</f>
        <v>1560</v>
      </c>
      <c r="I38" s="5">
        <f>tblVerkBerek[[#This Row],[Aantal]]*INDEX(tblProd[VerkPrijs],MATCH(tblVerkBerek[[#This Row],[Prod]],tblProd[Product],0))</f>
        <v>1885</v>
      </c>
      <c r="J38" s="5">
        <f>tblVerkBerek[[#This Row],[Omzet]]-tblVerkBerek[[#This Row],[Kosten]]</f>
        <v>325</v>
      </c>
      <c r="K38" s="4">
        <f>INDEX(tblKlant[Korting],MATCH(tblVerkBerek[[#This Row],[Klant]],tblKlant[Klant],0))</f>
        <v>0.05</v>
      </c>
      <c r="L38" s="5">
        <f>tblVerkBerek[[#This Row],[Omzet]]*(1-tblVerkBerek[[#This Row],[Korting]])-tblVerkBerek[[#This Row],[Kosten]]</f>
        <v>230.75</v>
      </c>
    </row>
    <row r="39" spans="2:12" x14ac:dyDescent="0.3">
      <c r="B39" s="1">
        <v>43804</v>
      </c>
      <c r="C39" t="s">
        <v>15</v>
      </c>
      <c r="D39" t="s">
        <v>10</v>
      </c>
      <c r="E39">
        <v>19</v>
      </c>
      <c r="F39" t="str">
        <f>INDEX(tblKlant[Regio],MATCH(tblVerkBerek[[#This Row],[Klant]],tblKlant[Klant],0))</f>
        <v>Noord</v>
      </c>
      <c r="G39" t="str">
        <f>INDEX(tblProd[ProdNaam],MATCH(tblVerkBerek[[#This Row],[Prod]],tblProd[Product],0))</f>
        <v>Prod4</v>
      </c>
      <c r="H39" s="5">
        <f>tblVerkBerek[[#This Row],[Aantal]]*INDEX(tblProd[KostPrijs],MATCH(tblVerkBerek[[#This Row],[Prod]],tblProd[Product],0))</f>
        <v>2470</v>
      </c>
      <c r="I39" s="5">
        <f>tblVerkBerek[[#This Row],[Aantal]]*INDEX(tblProd[VerkPrijs],MATCH(tblVerkBerek[[#This Row],[Prod]],tblProd[Product],0))</f>
        <v>3040</v>
      </c>
      <c r="J39" s="5">
        <f>tblVerkBerek[[#This Row],[Omzet]]-tblVerkBerek[[#This Row],[Kosten]]</f>
        <v>570</v>
      </c>
      <c r="K39" s="4">
        <f>INDEX(tblKlant[Korting],MATCH(tblVerkBerek[[#This Row],[Klant]],tblKlant[Klant],0))</f>
        <v>0.01</v>
      </c>
      <c r="L39" s="5">
        <f>tblVerkBerek[[#This Row],[Omzet]]*(1-tblVerkBerek[[#This Row],[Korting]])-tblVerkBerek[[#This Row],[Kosten]]</f>
        <v>539.59999999999991</v>
      </c>
    </row>
    <row r="40" spans="2:12" x14ac:dyDescent="0.3">
      <c r="B40" s="1">
        <v>43650</v>
      </c>
      <c r="C40" t="s">
        <v>8</v>
      </c>
      <c r="D40" t="s">
        <v>7</v>
      </c>
      <c r="E40">
        <v>19</v>
      </c>
      <c r="F40" t="str">
        <f>INDEX(tblKlant[Regio],MATCH(tblVerkBerek[[#This Row],[Klant]],tblKlant[Klant],0))</f>
        <v>Zuid</v>
      </c>
      <c r="G40" t="str">
        <f>INDEX(tblProd[ProdNaam],MATCH(tblVerkBerek[[#This Row],[Prod]],tblProd[Product],0))</f>
        <v>Prod6</v>
      </c>
      <c r="H40" s="5">
        <f>tblVerkBerek[[#This Row],[Aantal]]*INDEX(tblProd[KostPrijs],MATCH(tblVerkBerek[[#This Row],[Prod]],tblProd[Product],0))</f>
        <v>2850</v>
      </c>
      <c r="I40" s="5">
        <f>tblVerkBerek[[#This Row],[Aantal]]*INDEX(tblProd[VerkPrijs],MATCH(tblVerkBerek[[#This Row],[Prod]],tblProd[Product],0))</f>
        <v>3800</v>
      </c>
      <c r="J40" s="5">
        <f>tblVerkBerek[[#This Row],[Omzet]]-tblVerkBerek[[#This Row],[Kosten]]</f>
        <v>950</v>
      </c>
      <c r="K40" s="4">
        <f>INDEX(tblKlant[Korting],MATCH(tblVerkBerek[[#This Row],[Klant]],tblKlant[Klant],0))</f>
        <v>0.01</v>
      </c>
      <c r="L40" s="5">
        <f>tblVerkBerek[[#This Row],[Omzet]]*(1-tblVerkBerek[[#This Row],[Korting]])-tblVerkBerek[[#This Row],[Kosten]]</f>
        <v>912</v>
      </c>
    </row>
    <row r="41" spans="2:12" x14ac:dyDescent="0.3">
      <c r="B41" s="1">
        <v>43509</v>
      </c>
      <c r="C41" t="s">
        <v>17</v>
      </c>
      <c r="D41" t="s">
        <v>7</v>
      </c>
      <c r="E41">
        <v>5</v>
      </c>
      <c r="F41" t="str">
        <f>INDEX(tblKlant[Regio],MATCH(tblVerkBerek[[#This Row],[Klant]],tblKlant[Klant],0))</f>
        <v>Zuid</v>
      </c>
      <c r="G41" t="str">
        <f>INDEX(tblProd[ProdNaam],MATCH(tblVerkBerek[[#This Row],[Prod]],tblProd[Product],0))</f>
        <v>Prod6</v>
      </c>
      <c r="H41" s="5">
        <f>tblVerkBerek[[#This Row],[Aantal]]*INDEX(tblProd[KostPrijs],MATCH(tblVerkBerek[[#This Row],[Prod]],tblProd[Product],0))</f>
        <v>750</v>
      </c>
      <c r="I41" s="5">
        <f>tblVerkBerek[[#This Row],[Aantal]]*INDEX(tblProd[VerkPrijs],MATCH(tblVerkBerek[[#This Row],[Prod]],tblProd[Product],0))</f>
        <v>1000</v>
      </c>
      <c r="J41" s="5">
        <f>tblVerkBerek[[#This Row],[Omzet]]-tblVerkBerek[[#This Row],[Kosten]]</f>
        <v>250</v>
      </c>
      <c r="K41" s="4">
        <f>INDEX(tblKlant[Korting],MATCH(tblVerkBerek[[#This Row],[Klant]],tblKlant[Klant],0))</f>
        <v>0.05</v>
      </c>
      <c r="L41" s="5">
        <f>tblVerkBerek[[#This Row],[Omzet]]*(1-tblVerkBerek[[#This Row],[Korting]])-tblVerkBerek[[#This Row],[Kosten]]</f>
        <v>200</v>
      </c>
    </row>
    <row r="42" spans="2:12" x14ac:dyDescent="0.3">
      <c r="B42" s="1">
        <v>43382</v>
      </c>
      <c r="C42" t="s">
        <v>9</v>
      </c>
      <c r="D42" t="s">
        <v>5</v>
      </c>
      <c r="E42">
        <v>5</v>
      </c>
      <c r="F42" t="str">
        <f>INDEX(tblKlant[Regio],MATCH(tblVerkBerek[[#This Row],[Klant]],tblKlant[Klant],0))</f>
        <v>Noord</v>
      </c>
      <c r="G42" t="str">
        <f>INDEX(tblProd[ProdNaam],MATCH(tblVerkBerek[[#This Row],[Prod]],tblProd[Product],0))</f>
        <v>Prod3</v>
      </c>
      <c r="H42" s="5">
        <f>tblVerkBerek[[#This Row],[Aantal]]*INDEX(tblProd[KostPrijs],MATCH(tblVerkBerek[[#This Row],[Prod]],tblProd[Product],0))</f>
        <v>600</v>
      </c>
      <c r="I42" s="5">
        <f>tblVerkBerek[[#This Row],[Aantal]]*INDEX(tblProd[VerkPrijs],MATCH(tblVerkBerek[[#This Row],[Prod]],tblProd[Product],0))</f>
        <v>725</v>
      </c>
      <c r="J42" s="5">
        <f>tblVerkBerek[[#This Row],[Omzet]]-tblVerkBerek[[#This Row],[Kosten]]</f>
        <v>125</v>
      </c>
      <c r="K42" s="4">
        <f>INDEX(tblKlant[Korting],MATCH(tblVerkBerek[[#This Row],[Klant]],tblKlant[Klant],0))</f>
        <v>0.1</v>
      </c>
      <c r="L42" s="5">
        <f>tblVerkBerek[[#This Row],[Omzet]]*(1-tblVerkBerek[[#This Row],[Korting]])-tblVerkBerek[[#This Row],[Kosten]]</f>
        <v>52.5</v>
      </c>
    </row>
    <row r="43" spans="2:12" x14ac:dyDescent="0.3">
      <c r="B43" s="1">
        <v>43704</v>
      </c>
      <c r="C43" t="s">
        <v>8</v>
      </c>
      <c r="D43" t="s">
        <v>14</v>
      </c>
      <c r="E43">
        <v>12</v>
      </c>
      <c r="F43" t="str">
        <f>INDEX(tblKlant[Regio],MATCH(tblVerkBerek[[#This Row],[Klant]],tblKlant[Klant],0))</f>
        <v>Zuid</v>
      </c>
      <c r="G43" t="str">
        <f>INDEX(tblProd[ProdNaam],MATCH(tblVerkBerek[[#This Row],[Prod]],tblProd[Product],0))</f>
        <v>Prod1</v>
      </c>
      <c r="H43" s="5">
        <f>tblVerkBerek[[#This Row],[Aantal]]*INDEX(tblProd[KostPrijs],MATCH(tblVerkBerek[[#This Row],[Prod]],tblProd[Product],0))</f>
        <v>1200</v>
      </c>
      <c r="I43" s="5">
        <f>tblVerkBerek[[#This Row],[Aantal]]*INDEX(tblProd[VerkPrijs],MATCH(tblVerkBerek[[#This Row],[Prod]],tblProd[Product],0))</f>
        <v>1500</v>
      </c>
      <c r="J43" s="5">
        <f>tblVerkBerek[[#This Row],[Omzet]]-tblVerkBerek[[#This Row],[Kosten]]</f>
        <v>300</v>
      </c>
      <c r="K43" s="4">
        <f>INDEX(tblKlant[Korting],MATCH(tblVerkBerek[[#This Row],[Klant]],tblKlant[Klant],0))</f>
        <v>0.01</v>
      </c>
      <c r="L43" s="5">
        <f>tblVerkBerek[[#This Row],[Omzet]]*(1-tblVerkBerek[[#This Row],[Korting]])-tblVerkBerek[[#This Row],[Kosten]]</f>
        <v>285</v>
      </c>
    </row>
    <row r="44" spans="2:12" x14ac:dyDescent="0.3">
      <c r="B44" s="1">
        <v>43275</v>
      </c>
      <c r="C44" t="s">
        <v>17</v>
      </c>
      <c r="D44" t="s">
        <v>10</v>
      </c>
      <c r="E44">
        <v>12</v>
      </c>
      <c r="F44" t="str">
        <f>INDEX(tblKlant[Regio],MATCH(tblVerkBerek[[#This Row],[Klant]],tblKlant[Klant],0))</f>
        <v>Zuid</v>
      </c>
      <c r="G44" t="str">
        <f>INDEX(tblProd[ProdNaam],MATCH(tblVerkBerek[[#This Row],[Prod]],tblProd[Product],0))</f>
        <v>Prod4</v>
      </c>
      <c r="H44" s="5">
        <f>tblVerkBerek[[#This Row],[Aantal]]*INDEX(tblProd[KostPrijs],MATCH(tblVerkBerek[[#This Row],[Prod]],tblProd[Product],0))</f>
        <v>1560</v>
      </c>
      <c r="I44" s="5">
        <f>tblVerkBerek[[#This Row],[Aantal]]*INDEX(tblProd[VerkPrijs],MATCH(tblVerkBerek[[#This Row],[Prod]],tblProd[Product],0))</f>
        <v>1920</v>
      </c>
      <c r="J44" s="5">
        <f>tblVerkBerek[[#This Row],[Omzet]]-tblVerkBerek[[#This Row],[Kosten]]</f>
        <v>360</v>
      </c>
      <c r="K44" s="4">
        <f>INDEX(tblKlant[Korting],MATCH(tblVerkBerek[[#This Row],[Klant]],tblKlant[Klant],0))</f>
        <v>0.05</v>
      </c>
      <c r="L44" s="5">
        <f>tblVerkBerek[[#This Row],[Omzet]]*(1-tblVerkBerek[[#This Row],[Korting]])-tblVerkBerek[[#This Row],[Kosten]]</f>
        <v>264</v>
      </c>
    </row>
    <row r="45" spans="2:12" x14ac:dyDescent="0.3">
      <c r="B45" s="1">
        <v>43279</v>
      </c>
      <c r="C45" t="s">
        <v>18</v>
      </c>
      <c r="D45" t="s">
        <v>7</v>
      </c>
      <c r="E45">
        <v>20</v>
      </c>
      <c r="F45" t="str">
        <f>INDEX(tblKlant[Regio],MATCH(tblVerkBerek[[#This Row],[Klant]],tblKlant[Klant],0))</f>
        <v>Noord</v>
      </c>
      <c r="G45" t="str">
        <f>INDEX(tblProd[ProdNaam],MATCH(tblVerkBerek[[#This Row],[Prod]],tblProd[Product],0))</f>
        <v>Prod6</v>
      </c>
      <c r="H45" s="5">
        <f>tblVerkBerek[[#This Row],[Aantal]]*INDEX(tblProd[KostPrijs],MATCH(tblVerkBerek[[#This Row],[Prod]],tblProd[Product],0))</f>
        <v>3000</v>
      </c>
      <c r="I45" s="5">
        <f>tblVerkBerek[[#This Row],[Aantal]]*INDEX(tblProd[VerkPrijs],MATCH(tblVerkBerek[[#This Row],[Prod]],tblProd[Product],0))</f>
        <v>4000</v>
      </c>
      <c r="J45" s="5">
        <f>tblVerkBerek[[#This Row],[Omzet]]-tblVerkBerek[[#This Row],[Kosten]]</f>
        <v>1000</v>
      </c>
      <c r="K45" s="4">
        <f>INDEX(tblKlant[Korting],MATCH(tblVerkBerek[[#This Row],[Klant]],tblKlant[Klant],0))</f>
        <v>0</v>
      </c>
      <c r="L45" s="5">
        <f>tblVerkBerek[[#This Row],[Omzet]]*(1-tblVerkBerek[[#This Row],[Korting]])-tblVerkBerek[[#This Row],[Kosten]]</f>
        <v>1000</v>
      </c>
    </row>
    <row r="46" spans="2:12" x14ac:dyDescent="0.3">
      <c r="B46" s="1">
        <v>43543</v>
      </c>
      <c r="C46" t="s">
        <v>12</v>
      </c>
      <c r="D46" t="s">
        <v>5</v>
      </c>
      <c r="E46">
        <v>15</v>
      </c>
      <c r="F46" t="str">
        <f>INDEX(tblKlant[Regio],MATCH(tblVerkBerek[[#This Row],[Klant]],tblKlant[Klant],0))</f>
        <v>Noord</v>
      </c>
      <c r="G46" t="str">
        <f>INDEX(tblProd[ProdNaam],MATCH(tblVerkBerek[[#This Row],[Prod]],tblProd[Product],0))</f>
        <v>Prod3</v>
      </c>
      <c r="H46" s="5">
        <f>tblVerkBerek[[#This Row],[Aantal]]*INDEX(tblProd[KostPrijs],MATCH(tblVerkBerek[[#This Row],[Prod]],tblProd[Product],0))</f>
        <v>1800</v>
      </c>
      <c r="I46" s="5">
        <f>tblVerkBerek[[#This Row],[Aantal]]*INDEX(tblProd[VerkPrijs],MATCH(tblVerkBerek[[#This Row],[Prod]],tblProd[Product],0))</f>
        <v>2175</v>
      </c>
      <c r="J46" s="5">
        <f>tblVerkBerek[[#This Row],[Omzet]]-tblVerkBerek[[#This Row],[Kosten]]</f>
        <v>375</v>
      </c>
      <c r="K46" s="4">
        <f>INDEX(tblKlant[Korting],MATCH(tblVerkBerek[[#This Row],[Klant]],tblKlant[Klant],0))</f>
        <v>0.01</v>
      </c>
      <c r="L46" s="5">
        <f>tblVerkBerek[[#This Row],[Omzet]]*(1-tblVerkBerek[[#This Row],[Korting]])-tblVerkBerek[[#This Row],[Kosten]]</f>
        <v>353.25</v>
      </c>
    </row>
    <row r="47" spans="2:12" x14ac:dyDescent="0.3">
      <c r="B47" s="1">
        <v>43827</v>
      </c>
      <c r="C47" t="s">
        <v>11</v>
      </c>
      <c r="D47" t="s">
        <v>16</v>
      </c>
      <c r="E47">
        <v>7</v>
      </c>
      <c r="F47" t="str">
        <f>INDEX(tblKlant[Regio],MATCH(tblVerkBerek[[#This Row],[Klant]],tblKlant[Klant],0))</f>
        <v>Noord</v>
      </c>
      <c r="G47" t="str">
        <f>INDEX(tblProd[ProdNaam],MATCH(tblVerkBerek[[#This Row],[Prod]],tblProd[Product],0))</f>
        <v>Prod5</v>
      </c>
      <c r="H47" s="5">
        <f>tblVerkBerek[[#This Row],[Aantal]]*INDEX(tblProd[KostPrijs],MATCH(tblVerkBerek[[#This Row],[Prod]],tblProd[Product],0))</f>
        <v>980</v>
      </c>
      <c r="I47" s="5">
        <f>tblVerkBerek[[#This Row],[Aantal]]*INDEX(tblProd[VerkPrijs],MATCH(tblVerkBerek[[#This Row],[Prod]],tblProd[Product],0))</f>
        <v>1260</v>
      </c>
      <c r="J47" s="5">
        <f>tblVerkBerek[[#This Row],[Omzet]]-tblVerkBerek[[#This Row],[Kosten]]</f>
        <v>280</v>
      </c>
      <c r="K47" s="4">
        <f>INDEX(tblKlant[Korting],MATCH(tblVerkBerek[[#This Row],[Klant]],tblKlant[Klant],0))</f>
        <v>0</v>
      </c>
      <c r="L47" s="5">
        <f>tblVerkBerek[[#This Row],[Omzet]]*(1-tblVerkBerek[[#This Row],[Korting]])-tblVerkBerek[[#This Row],[Kosten]]</f>
        <v>280</v>
      </c>
    </row>
    <row r="48" spans="2:12" x14ac:dyDescent="0.3">
      <c r="B48" s="1">
        <v>43436</v>
      </c>
      <c r="C48" t="s">
        <v>18</v>
      </c>
      <c r="D48" t="s">
        <v>16</v>
      </c>
      <c r="E48">
        <v>8</v>
      </c>
      <c r="F48" t="str">
        <f>INDEX(tblKlant[Regio],MATCH(tblVerkBerek[[#This Row],[Klant]],tblKlant[Klant],0))</f>
        <v>Noord</v>
      </c>
      <c r="G48" t="str">
        <f>INDEX(tblProd[ProdNaam],MATCH(tblVerkBerek[[#This Row],[Prod]],tblProd[Product],0))</f>
        <v>Prod5</v>
      </c>
      <c r="H48" s="5">
        <f>tblVerkBerek[[#This Row],[Aantal]]*INDEX(tblProd[KostPrijs],MATCH(tblVerkBerek[[#This Row],[Prod]],tblProd[Product],0))</f>
        <v>1120</v>
      </c>
      <c r="I48" s="5">
        <f>tblVerkBerek[[#This Row],[Aantal]]*INDEX(tblProd[VerkPrijs],MATCH(tblVerkBerek[[#This Row],[Prod]],tblProd[Product],0))</f>
        <v>1440</v>
      </c>
      <c r="J48" s="5">
        <f>tblVerkBerek[[#This Row],[Omzet]]-tblVerkBerek[[#This Row],[Kosten]]</f>
        <v>320</v>
      </c>
      <c r="K48" s="4">
        <f>INDEX(tblKlant[Korting],MATCH(tblVerkBerek[[#This Row],[Klant]],tblKlant[Klant],0))</f>
        <v>0</v>
      </c>
      <c r="L48" s="5">
        <f>tblVerkBerek[[#This Row],[Omzet]]*(1-tblVerkBerek[[#This Row],[Korting]])-tblVerkBerek[[#This Row],[Kosten]]</f>
        <v>320</v>
      </c>
    </row>
    <row r="49" spans="2:12" x14ac:dyDescent="0.3">
      <c r="B49" s="1">
        <v>43477</v>
      </c>
      <c r="C49" t="s">
        <v>13</v>
      </c>
      <c r="D49" t="s">
        <v>16</v>
      </c>
      <c r="E49">
        <v>8</v>
      </c>
      <c r="F49" t="str">
        <f>INDEX(tblKlant[Regio],MATCH(tblVerkBerek[[#This Row],[Klant]],tblKlant[Klant],0))</f>
        <v>Zuid</v>
      </c>
      <c r="G49" t="str">
        <f>INDEX(tblProd[ProdNaam],MATCH(tblVerkBerek[[#This Row],[Prod]],tblProd[Product],0))</f>
        <v>Prod5</v>
      </c>
      <c r="H49" s="5">
        <f>tblVerkBerek[[#This Row],[Aantal]]*INDEX(tblProd[KostPrijs],MATCH(tblVerkBerek[[#This Row],[Prod]],tblProd[Product],0))</f>
        <v>1120</v>
      </c>
      <c r="I49" s="5">
        <f>tblVerkBerek[[#This Row],[Aantal]]*INDEX(tblProd[VerkPrijs],MATCH(tblVerkBerek[[#This Row],[Prod]],tblProd[Product],0))</f>
        <v>1440</v>
      </c>
      <c r="J49" s="5">
        <f>tblVerkBerek[[#This Row],[Omzet]]-tblVerkBerek[[#This Row],[Kosten]]</f>
        <v>320</v>
      </c>
      <c r="K49" s="4">
        <f>INDEX(tblKlant[Korting],MATCH(tblVerkBerek[[#This Row],[Klant]],tblKlant[Klant],0))</f>
        <v>0.05</v>
      </c>
      <c r="L49" s="5">
        <f>tblVerkBerek[[#This Row],[Omzet]]*(1-tblVerkBerek[[#This Row],[Korting]])-tblVerkBerek[[#This Row],[Kosten]]</f>
        <v>248</v>
      </c>
    </row>
    <row r="50" spans="2:12" x14ac:dyDescent="0.3">
      <c r="B50" s="1">
        <v>43610</v>
      </c>
      <c r="C50" t="s">
        <v>6</v>
      </c>
      <c r="D50" t="s">
        <v>14</v>
      </c>
      <c r="E50">
        <v>9</v>
      </c>
      <c r="F50" t="str">
        <f>INDEX(tblKlant[Regio],MATCH(tblVerkBerek[[#This Row],[Klant]],tblKlant[Klant],0))</f>
        <v>Noord</v>
      </c>
      <c r="G50" t="str">
        <f>INDEX(tblProd[ProdNaam],MATCH(tblVerkBerek[[#This Row],[Prod]],tblProd[Product],0))</f>
        <v>Prod1</v>
      </c>
      <c r="H50" s="5">
        <f>tblVerkBerek[[#This Row],[Aantal]]*INDEX(tblProd[KostPrijs],MATCH(tblVerkBerek[[#This Row],[Prod]],tblProd[Product],0))</f>
        <v>900</v>
      </c>
      <c r="I50" s="5">
        <f>tblVerkBerek[[#This Row],[Aantal]]*INDEX(tblProd[VerkPrijs],MATCH(tblVerkBerek[[#This Row],[Prod]],tblProd[Product],0))</f>
        <v>1125</v>
      </c>
      <c r="J50" s="5">
        <f>tblVerkBerek[[#This Row],[Omzet]]-tblVerkBerek[[#This Row],[Kosten]]</f>
        <v>225</v>
      </c>
      <c r="K50" s="4">
        <f>INDEX(tblKlant[Korting],MATCH(tblVerkBerek[[#This Row],[Klant]],tblKlant[Klant],0))</f>
        <v>0</v>
      </c>
      <c r="L50" s="5">
        <f>tblVerkBerek[[#This Row],[Omzet]]*(1-tblVerkBerek[[#This Row],[Korting]])-tblVerkBerek[[#This Row],[Kosten]]</f>
        <v>225</v>
      </c>
    </row>
    <row r="51" spans="2:12" x14ac:dyDescent="0.3">
      <c r="B51" s="1">
        <v>43588</v>
      </c>
      <c r="C51" t="s">
        <v>18</v>
      </c>
      <c r="D51" t="s">
        <v>5</v>
      </c>
      <c r="E51">
        <v>17</v>
      </c>
      <c r="F51" t="str">
        <f>INDEX(tblKlant[Regio],MATCH(tblVerkBerek[[#This Row],[Klant]],tblKlant[Klant],0))</f>
        <v>Noord</v>
      </c>
      <c r="G51" t="str">
        <f>INDEX(tblProd[ProdNaam],MATCH(tblVerkBerek[[#This Row],[Prod]],tblProd[Product],0))</f>
        <v>Prod3</v>
      </c>
      <c r="H51" s="5">
        <f>tblVerkBerek[[#This Row],[Aantal]]*INDEX(tblProd[KostPrijs],MATCH(tblVerkBerek[[#This Row],[Prod]],tblProd[Product],0))</f>
        <v>2040</v>
      </c>
      <c r="I51" s="5">
        <f>tblVerkBerek[[#This Row],[Aantal]]*INDEX(tblProd[VerkPrijs],MATCH(tblVerkBerek[[#This Row],[Prod]],tblProd[Product],0))</f>
        <v>2465</v>
      </c>
      <c r="J51" s="5">
        <f>tblVerkBerek[[#This Row],[Omzet]]-tblVerkBerek[[#This Row],[Kosten]]</f>
        <v>425</v>
      </c>
      <c r="K51" s="4">
        <f>INDEX(tblKlant[Korting],MATCH(tblVerkBerek[[#This Row],[Klant]],tblKlant[Klant],0))</f>
        <v>0</v>
      </c>
      <c r="L51" s="5">
        <f>tblVerkBerek[[#This Row],[Omzet]]*(1-tblVerkBerek[[#This Row],[Korting]])-tblVerkBerek[[#This Row],[Kosten]]</f>
        <v>425</v>
      </c>
    </row>
    <row r="52" spans="2:12" x14ac:dyDescent="0.3">
      <c r="B52" s="1">
        <v>43786</v>
      </c>
      <c r="C52" t="s">
        <v>15</v>
      </c>
      <c r="D52" t="s">
        <v>16</v>
      </c>
      <c r="E52">
        <v>20</v>
      </c>
      <c r="F52" t="str">
        <f>INDEX(tblKlant[Regio],MATCH(tblVerkBerek[[#This Row],[Klant]],tblKlant[Klant],0))</f>
        <v>Noord</v>
      </c>
      <c r="G52" t="str">
        <f>INDEX(tblProd[ProdNaam],MATCH(tblVerkBerek[[#This Row],[Prod]],tblProd[Product],0))</f>
        <v>Prod5</v>
      </c>
      <c r="H52" s="5">
        <f>tblVerkBerek[[#This Row],[Aantal]]*INDEX(tblProd[KostPrijs],MATCH(tblVerkBerek[[#This Row],[Prod]],tblProd[Product],0))</f>
        <v>2800</v>
      </c>
      <c r="I52" s="5">
        <f>tblVerkBerek[[#This Row],[Aantal]]*INDEX(tblProd[VerkPrijs],MATCH(tblVerkBerek[[#This Row],[Prod]],tblProd[Product],0))</f>
        <v>3600</v>
      </c>
      <c r="J52" s="5">
        <f>tblVerkBerek[[#This Row],[Omzet]]-tblVerkBerek[[#This Row],[Kosten]]</f>
        <v>800</v>
      </c>
      <c r="K52" s="4">
        <f>INDEX(tblKlant[Korting],MATCH(tblVerkBerek[[#This Row],[Klant]],tblKlant[Klant],0))</f>
        <v>0.01</v>
      </c>
      <c r="L52" s="5">
        <f>tblVerkBerek[[#This Row],[Omzet]]*(1-tblVerkBerek[[#This Row],[Korting]])-tblVerkBerek[[#This Row],[Kosten]]</f>
        <v>764</v>
      </c>
    </row>
    <row r="53" spans="2:12" x14ac:dyDescent="0.3">
      <c r="B53" s="1">
        <v>43458</v>
      </c>
      <c r="C53" t="s">
        <v>11</v>
      </c>
      <c r="D53" t="s">
        <v>16</v>
      </c>
      <c r="E53">
        <v>18</v>
      </c>
      <c r="F53" t="str">
        <f>INDEX(tblKlant[Regio],MATCH(tblVerkBerek[[#This Row],[Klant]],tblKlant[Klant],0))</f>
        <v>Noord</v>
      </c>
      <c r="G53" t="str">
        <f>INDEX(tblProd[ProdNaam],MATCH(tblVerkBerek[[#This Row],[Prod]],tblProd[Product],0))</f>
        <v>Prod5</v>
      </c>
      <c r="H53" s="5">
        <f>tblVerkBerek[[#This Row],[Aantal]]*INDEX(tblProd[KostPrijs],MATCH(tblVerkBerek[[#This Row],[Prod]],tblProd[Product],0))</f>
        <v>2520</v>
      </c>
      <c r="I53" s="5">
        <f>tblVerkBerek[[#This Row],[Aantal]]*INDEX(tblProd[VerkPrijs],MATCH(tblVerkBerek[[#This Row],[Prod]],tblProd[Product],0))</f>
        <v>3240</v>
      </c>
      <c r="J53" s="5">
        <f>tblVerkBerek[[#This Row],[Omzet]]-tblVerkBerek[[#This Row],[Kosten]]</f>
        <v>720</v>
      </c>
      <c r="K53" s="4">
        <f>INDEX(tblKlant[Korting],MATCH(tblVerkBerek[[#This Row],[Klant]],tblKlant[Klant],0))</f>
        <v>0</v>
      </c>
      <c r="L53" s="5">
        <f>tblVerkBerek[[#This Row],[Omzet]]*(1-tblVerkBerek[[#This Row],[Korting]])-tblVerkBerek[[#This Row],[Kosten]]</f>
        <v>720</v>
      </c>
    </row>
    <row r="54" spans="2:12" x14ac:dyDescent="0.3">
      <c r="B54" s="1">
        <v>43695</v>
      </c>
      <c r="C54" t="s">
        <v>13</v>
      </c>
      <c r="D54" t="s">
        <v>16</v>
      </c>
      <c r="E54">
        <v>10</v>
      </c>
      <c r="F54" t="str">
        <f>INDEX(tblKlant[Regio],MATCH(tblVerkBerek[[#This Row],[Klant]],tblKlant[Klant],0))</f>
        <v>Zuid</v>
      </c>
      <c r="G54" t="str">
        <f>INDEX(tblProd[ProdNaam],MATCH(tblVerkBerek[[#This Row],[Prod]],tblProd[Product],0))</f>
        <v>Prod5</v>
      </c>
      <c r="H54" s="5">
        <f>tblVerkBerek[[#This Row],[Aantal]]*INDEX(tblProd[KostPrijs],MATCH(tblVerkBerek[[#This Row],[Prod]],tblProd[Product],0))</f>
        <v>1400</v>
      </c>
      <c r="I54" s="5">
        <f>tblVerkBerek[[#This Row],[Aantal]]*INDEX(tblProd[VerkPrijs],MATCH(tblVerkBerek[[#This Row],[Prod]],tblProd[Product],0))</f>
        <v>1800</v>
      </c>
      <c r="J54" s="5">
        <f>tblVerkBerek[[#This Row],[Omzet]]-tblVerkBerek[[#This Row],[Kosten]]</f>
        <v>400</v>
      </c>
      <c r="K54" s="4">
        <f>INDEX(tblKlant[Korting],MATCH(tblVerkBerek[[#This Row],[Klant]],tblKlant[Klant],0))</f>
        <v>0.05</v>
      </c>
      <c r="L54" s="5">
        <f>tblVerkBerek[[#This Row],[Omzet]]*(1-tblVerkBerek[[#This Row],[Korting]])-tblVerkBerek[[#This Row],[Kosten]]</f>
        <v>310</v>
      </c>
    </row>
    <row r="55" spans="2:12" x14ac:dyDescent="0.3">
      <c r="B55" s="1">
        <v>43230</v>
      </c>
      <c r="C55" t="s">
        <v>15</v>
      </c>
      <c r="D55" t="s">
        <v>14</v>
      </c>
      <c r="E55">
        <v>14</v>
      </c>
      <c r="F55" t="str">
        <f>INDEX(tblKlant[Regio],MATCH(tblVerkBerek[[#This Row],[Klant]],tblKlant[Klant],0))</f>
        <v>Noord</v>
      </c>
      <c r="G55" t="str">
        <f>INDEX(tblProd[ProdNaam],MATCH(tblVerkBerek[[#This Row],[Prod]],tblProd[Product],0))</f>
        <v>Prod1</v>
      </c>
      <c r="H55" s="5">
        <f>tblVerkBerek[[#This Row],[Aantal]]*INDEX(tblProd[KostPrijs],MATCH(tblVerkBerek[[#This Row],[Prod]],tblProd[Product],0))</f>
        <v>1400</v>
      </c>
      <c r="I55" s="5">
        <f>tblVerkBerek[[#This Row],[Aantal]]*INDEX(tblProd[VerkPrijs],MATCH(tblVerkBerek[[#This Row],[Prod]],tblProd[Product],0))</f>
        <v>1750</v>
      </c>
      <c r="J55" s="5">
        <f>tblVerkBerek[[#This Row],[Omzet]]-tblVerkBerek[[#This Row],[Kosten]]</f>
        <v>350</v>
      </c>
      <c r="K55" s="4">
        <f>INDEX(tblKlant[Korting],MATCH(tblVerkBerek[[#This Row],[Klant]],tblKlant[Klant],0))</f>
        <v>0.01</v>
      </c>
      <c r="L55" s="5">
        <f>tblVerkBerek[[#This Row],[Omzet]]*(1-tblVerkBerek[[#This Row],[Korting]])-tblVerkBerek[[#This Row],[Kosten]]</f>
        <v>332.5</v>
      </c>
    </row>
    <row r="56" spans="2:12" x14ac:dyDescent="0.3">
      <c r="B56" s="1">
        <v>43585</v>
      </c>
      <c r="C56" t="s">
        <v>8</v>
      </c>
      <c r="D56" t="s">
        <v>19</v>
      </c>
      <c r="E56">
        <v>15</v>
      </c>
      <c r="F56" t="str">
        <f>INDEX(tblKlant[Regio],MATCH(tblVerkBerek[[#This Row],[Klant]],tblKlant[Klant],0))</f>
        <v>Zuid</v>
      </c>
      <c r="G56" t="str">
        <f>INDEX(tblProd[ProdNaam],MATCH(tblVerkBerek[[#This Row],[Prod]],tblProd[Product],0))</f>
        <v>Prod2</v>
      </c>
      <c r="H56" s="5">
        <f>tblVerkBerek[[#This Row],[Aantal]]*INDEX(tblProd[KostPrijs],MATCH(tblVerkBerek[[#This Row],[Prod]],tblProd[Product],0))</f>
        <v>1650</v>
      </c>
      <c r="I56" s="5">
        <f>tblVerkBerek[[#This Row],[Aantal]]*INDEX(tblProd[VerkPrijs],MATCH(tblVerkBerek[[#This Row],[Prod]],tblProd[Product],0))</f>
        <v>2025</v>
      </c>
      <c r="J56" s="5">
        <f>tblVerkBerek[[#This Row],[Omzet]]-tblVerkBerek[[#This Row],[Kosten]]</f>
        <v>375</v>
      </c>
      <c r="K56" s="4">
        <f>INDEX(tblKlant[Korting],MATCH(tblVerkBerek[[#This Row],[Klant]],tblKlant[Klant],0))</f>
        <v>0.01</v>
      </c>
      <c r="L56" s="5">
        <f>tblVerkBerek[[#This Row],[Omzet]]*(1-tblVerkBerek[[#This Row],[Korting]])-tblVerkBerek[[#This Row],[Kosten]]</f>
        <v>354.75</v>
      </c>
    </row>
    <row r="57" spans="2:12" x14ac:dyDescent="0.3">
      <c r="B57" s="1">
        <v>43851</v>
      </c>
      <c r="C57" t="s">
        <v>17</v>
      </c>
      <c r="D57" t="s">
        <v>19</v>
      </c>
      <c r="E57">
        <v>16</v>
      </c>
      <c r="F57" t="str">
        <f>INDEX(tblKlant[Regio],MATCH(tblVerkBerek[[#This Row],[Klant]],tblKlant[Klant],0))</f>
        <v>Zuid</v>
      </c>
      <c r="G57" t="str">
        <f>INDEX(tblProd[ProdNaam],MATCH(tblVerkBerek[[#This Row],[Prod]],tblProd[Product],0))</f>
        <v>Prod2</v>
      </c>
      <c r="H57" s="5">
        <f>tblVerkBerek[[#This Row],[Aantal]]*INDEX(tblProd[KostPrijs],MATCH(tblVerkBerek[[#This Row],[Prod]],tblProd[Product],0))</f>
        <v>1760</v>
      </c>
      <c r="I57" s="5">
        <f>tblVerkBerek[[#This Row],[Aantal]]*INDEX(tblProd[VerkPrijs],MATCH(tblVerkBerek[[#This Row],[Prod]],tblProd[Product],0))</f>
        <v>2160</v>
      </c>
      <c r="J57" s="5">
        <f>tblVerkBerek[[#This Row],[Omzet]]-tblVerkBerek[[#This Row],[Kosten]]</f>
        <v>400</v>
      </c>
      <c r="K57" s="4">
        <f>INDEX(tblKlant[Korting],MATCH(tblVerkBerek[[#This Row],[Klant]],tblKlant[Klant],0))</f>
        <v>0.05</v>
      </c>
      <c r="L57" s="5">
        <f>tblVerkBerek[[#This Row],[Omzet]]*(1-tblVerkBerek[[#This Row],[Korting]])-tblVerkBerek[[#This Row],[Kosten]]</f>
        <v>292</v>
      </c>
    </row>
    <row r="58" spans="2:12" x14ac:dyDescent="0.3">
      <c r="B58" s="1">
        <v>43531</v>
      </c>
      <c r="C58" t="s">
        <v>18</v>
      </c>
      <c r="D58" t="s">
        <v>19</v>
      </c>
      <c r="E58">
        <v>14</v>
      </c>
      <c r="F58" t="str">
        <f>INDEX(tblKlant[Regio],MATCH(tblVerkBerek[[#This Row],[Klant]],tblKlant[Klant],0))</f>
        <v>Noord</v>
      </c>
      <c r="G58" t="str">
        <f>INDEX(tblProd[ProdNaam],MATCH(tblVerkBerek[[#This Row],[Prod]],tblProd[Product],0))</f>
        <v>Prod2</v>
      </c>
      <c r="H58" s="5">
        <f>tblVerkBerek[[#This Row],[Aantal]]*INDEX(tblProd[KostPrijs],MATCH(tblVerkBerek[[#This Row],[Prod]],tblProd[Product],0))</f>
        <v>1540</v>
      </c>
      <c r="I58" s="5">
        <f>tblVerkBerek[[#This Row],[Aantal]]*INDEX(tblProd[VerkPrijs],MATCH(tblVerkBerek[[#This Row],[Prod]],tblProd[Product],0))</f>
        <v>1890</v>
      </c>
      <c r="J58" s="5">
        <f>tblVerkBerek[[#This Row],[Omzet]]-tblVerkBerek[[#This Row],[Kosten]]</f>
        <v>350</v>
      </c>
      <c r="K58" s="4">
        <f>INDEX(tblKlant[Korting],MATCH(tblVerkBerek[[#This Row],[Klant]],tblKlant[Klant],0))</f>
        <v>0</v>
      </c>
      <c r="L58" s="5">
        <f>tblVerkBerek[[#This Row],[Omzet]]*(1-tblVerkBerek[[#This Row],[Korting]])-tblVerkBerek[[#This Row],[Kosten]]</f>
        <v>350</v>
      </c>
    </row>
    <row r="59" spans="2:12" x14ac:dyDescent="0.3">
      <c r="B59" s="1">
        <v>43450</v>
      </c>
      <c r="C59" t="s">
        <v>18</v>
      </c>
      <c r="D59" t="s">
        <v>10</v>
      </c>
      <c r="E59">
        <v>15</v>
      </c>
      <c r="F59" t="str">
        <f>INDEX(tblKlant[Regio],MATCH(tblVerkBerek[[#This Row],[Klant]],tblKlant[Klant],0))</f>
        <v>Noord</v>
      </c>
      <c r="G59" t="str">
        <f>INDEX(tblProd[ProdNaam],MATCH(tblVerkBerek[[#This Row],[Prod]],tblProd[Product],0))</f>
        <v>Prod4</v>
      </c>
      <c r="H59" s="5">
        <f>tblVerkBerek[[#This Row],[Aantal]]*INDEX(tblProd[KostPrijs],MATCH(tblVerkBerek[[#This Row],[Prod]],tblProd[Product],0))</f>
        <v>1950</v>
      </c>
      <c r="I59" s="5">
        <f>tblVerkBerek[[#This Row],[Aantal]]*INDEX(tblProd[VerkPrijs],MATCH(tblVerkBerek[[#This Row],[Prod]],tblProd[Product],0))</f>
        <v>2400</v>
      </c>
      <c r="J59" s="5">
        <f>tblVerkBerek[[#This Row],[Omzet]]-tblVerkBerek[[#This Row],[Kosten]]</f>
        <v>450</v>
      </c>
      <c r="K59" s="4">
        <f>INDEX(tblKlant[Korting],MATCH(tblVerkBerek[[#This Row],[Klant]],tblKlant[Klant],0))</f>
        <v>0</v>
      </c>
      <c r="L59" s="5">
        <f>tblVerkBerek[[#This Row],[Omzet]]*(1-tblVerkBerek[[#This Row],[Korting]])-tblVerkBerek[[#This Row],[Kosten]]</f>
        <v>450</v>
      </c>
    </row>
    <row r="60" spans="2:12" x14ac:dyDescent="0.3">
      <c r="B60" s="1">
        <v>43564</v>
      </c>
      <c r="C60" t="s">
        <v>17</v>
      </c>
      <c r="D60" t="s">
        <v>19</v>
      </c>
      <c r="E60">
        <v>5</v>
      </c>
      <c r="F60" t="str">
        <f>INDEX(tblKlant[Regio],MATCH(tblVerkBerek[[#This Row],[Klant]],tblKlant[Klant],0))</f>
        <v>Zuid</v>
      </c>
      <c r="G60" t="str">
        <f>INDEX(tblProd[ProdNaam],MATCH(tblVerkBerek[[#This Row],[Prod]],tblProd[Product],0))</f>
        <v>Prod2</v>
      </c>
      <c r="H60" s="5">
        <f>tblVerkBerek[[#This Row],[Aantal]]*INDEX(tblProd[KostPrijs],MATCH(tblVerkBerek[[#This Row],[Prod]],tblProd[Product],0))</f>
        <v>550</v>
      </c>
      <c r="I60" s="5">
        <f>tblVerkBerek[[#This Row],[Aantal]]*INDEX(tblProd[VerkPrijs],MATCH(tblVerkBerek[[#This Row],[Prod]],tblProd[Product],0))</f>
        <v>675</v>
      </c>
      <c r="J60" s="5">
        <f>tblVerkBerek[[#This Row],[Omzet]]-tblVerkBerek[[#This Row],[Kosten]]</f>
        <v>125</v>
      </c>
      <c r="K60" s="4">
        <f>INDEX(tblKlant[Korting],MATCH(tblVerkBerek[[#This Row],[Klant]],tblKlant[Klant],0))</f>
        <v>0.05</v>
      </c>
      <c r="L60" s="5">
        <f>tblVerkBerek[[#This Row],[Omzet]]*(1-tblVerkBerek[[#This Row],[Korting]])-tblVerkBerek[[#This Row],[Kosten]]</f>
        <v>91.25</v>
      </c>
    </row>
    <row r="61" spans="2:12" x14ac:dyDescent="0.3">
      <c r="B61" s="1">
        <v>43231</v>
      </c>
      <c r="C61" t="s">
        <v>12</v>
      </c>
      <c r="D61" t="s">
        <v>16</v>
      </c>
      <c r="E61">
        <v>14</v>
      </c>
      <c r="F61" t="str">
        <f>INDEX(tblKlant[Regio],MATCH(tblVerkBerek[[#This Row],[Klant]],tblKlant[Klant],0))</f>
        <v>Noord</v>
      </c>
      <c r="G61" t="str">
        <f>INDEX(tblProd[ProdNaam],MATCH(tblVerkBerek[[#This Row],[Prod]],tblProd[Product],0))</f>
        <v>Prod5</v>
      </c>
      <c r="H61" s="5">
        <f>tblVerkBerek[[#This Row],[Aantal]]*INDEX(tblProd[KostPrijs],MATCH(tblVerkBerek[[#This Row],[Prod]],tblProd[Product],0))</f>
        <v>1960</v>
      </c>
      <c r="I61" s="5">
        <f>tblVerkBerek[[#This Row],[Aantal]]*INDEX(tblProd[VerkPrijs],MATCH(tblVerkBerek[[#This Row],[Prod]],tblProd[Product],0))</f>
        <v>2520</v>
      </c>
      <c r="J61" s="5">
        <f>tblVerkBerek[[#This Row],[Omzet]]-tblVerkBerek[[#This Row],[Kosten]]</f>
        <v>560</v>
      </c>
      <c r="K61" s="4">
        <f>INDEX(tblKlant[Korting],MATCH(tblVerkBerek[[#This Row],[Klant]],tblKlant[Klant],0))</f>
        <v>0.01</v>
      </c>
      <c r="L61" s="5">
        <f>tblVerkBerek[[#This Row],[Omzet]]*(1-tblVerkBerek[[#This Row],[Korting]])-tblVerkBerek[[#This Row],[Kosten]]</f>
        <v>534.80000000000018</v>
      </c>
    </row>
    <row r="62" spans="2:12" x14ac:dyDescent="0.3">
      <c r="B62" s="1">
        <v>43868</v>
      </c>
      <c r="C62" t="s">
        <v>4</v>
      </c>
      <c r="D62" t="s">
        <v>14</v>
      </c>
      <c r="E62">
        <v>14</v>
      </c>
      <c r="F62" t="str">
        <f>INDEX(tblKlant[Regio],MATCH(tblVerkBerek[[#This Row],[Klant]],tblKlant[Klant],0))</f>
        <v>Zuid</v>
      </c>
      <c r="G62" t="str">
        <f>INDEX(tblProd[ProdNaam],MATCH(tblVerkBerek[[#This Row],[Prod]],tblProd[Product],0))</f>
        <v>Prod1</v>
      </c>
      <c r="H62" s="5">
        <f>tblVerkBerek[[#This Row],[Aantal]]*INDEX(tblProd[KostPrijs],MATCH(tblVerkBerek[[#This Row],[Prod]],tblProd[Product],0))</f>
        <v>1400</v>
      </c>
      <c r="I62" s="5">
        <f>tblVerkBerek[[#This Row],[Aantal]]*INDEX(tblProd[VerkPrijs],MATCH(tblVerkBerek[[#This Row],[Prod]],tblProd[Product],0))</f>
        <v>1750</v>
      </c>
      <c r="J62" s="5">
        <f>tblVerkBerek[[#This Row],[Omzet]]-tblVerkBerek[[#This Row],[Kosten]]</f>
        <v>350</v>
      </c>
      <c r="K62" s="4">
        <f>INDEX(tblKlant[Korting],MATCH(tblVerkBerek[[#This Row],[Klant]],tblKlant[Klant],0))</f>
        <v>0.05</v>
      </c>
      <c r="L62" s="5">
        <f>tblVerkBerek[[#This Row],[Omzet]]*(1-tblVerkBerek[[#This Row],[Korting]])-tblVerkBerek[[#This Row],[Kosten]]</f>
        <v>262.5</v>
      </c>
    </row>
    <row r="63" spans="2:12" x14ac:dyDescent="0.3">
      <c r="B63" s="1">
        <v>43792</v>
      </c>
      <c r="C63" t="s">
        <v>18</v>
      </c>
      <c r="D63" t="s">
        <v>10</v>
      </c>
      <c r="E63">
        <v>19</v>
      </c>
      <c r="F63" t="str">
        <f>INDEX(tblKlant[Regio],MATCH(tblVerkBerek[[#This Row],[Klant]],tblKlant[Klant],0))</f>
        <v>Noord</v>
      </c>
      <c r="G63" t="str">
        <f>INDEX(tblProd[ProdNaam],MATCH(tblVerkBerek[[#This Row],[Prod]],tblProd[Product],0))</f>
        <v>Prod4</v>
      </c>
      <c r="H63" s="5">
        <f>tblVerkBerek[[#This Row],[Aantal]]*INDEX(tblProd[KostPrijs],MATCH(tblVerkBerek[[#This Row],[Prod]],tblProd[Product],0))</f>
        <v>2470</v>
      </c>
      <c r="I63" s="5">
        <f>tblVerkBerek[[#This Row],[Aantal]]*INDEX(tblProd[VerkPrijs],MATCH(tblVerkBerek[[#This Row],[Prod]],tblProd[Product],0))</f>
        <v>3040</v>
      </c>
      <c r="J63" s="5">
        <f>tblVerkBerek[[#This Row],[Omzet]]-tblVerkBerek[[#This Row],[Kosten]]</f>
        <v>570</v>
      </c>
      <c r="K63" s="4">
        <f>INDEX(tblKlant[Korting],MATCH(tblVerkBerek[[#This Row],[Klant]],tblKlant[Klant],0))</f>
        <v>0</v>
      </c>
      <c r="L63" s="5">
        <f>tblVerkBerek[[#This Row],[Omzet]]*(1-tblVerkBerek[[#This Row],[Korting]])-tblVerkBerek[[#This Row],[Kosten]]</f>
        <v>570</v>
      </c>
    </row>
    <row r="64" spans="2:12" x14ac:dyDescent="0.3">
      <c r="B64" s="1">
        <v>43132</v>
      </c>
      <c r="C64" t="s">
        <v>4</v>
      </c>
      <c r="D64" t="s">
        <v>10</v>
      </c>
      <c r="E64">
        <v>14</v>
      </c>
      <c r="F64" t="str">
        <f>INDEX(tblKlant[Regio],MATCH(tblVerkBerek[[#This Row],[Klant]],tblKlant[Klant],0))</f>
        <v>Zuid</v>
      </c>
      <c r="G64" t="str">
        <f>INDEX(tblProd[ProdNaam],MATCH(tblVerkBerek[[#This Row],[Prod]],tblProd[Product],0))</f>
        <v>Prod4</v>
      </c>
      <c r="H64" s="5">
        <f>tblVerkBerek[[#This Row],[Aantal]]*INDEX(tblProd[KostPrijs],MATCH(tblVerkBerek[[#This Row],[Prod]],tblProd[Product],0))</f>
        <v>1820</v>
      </c>
      <c r="I64" s="5">
        <f>tblVerkBerek[[#This Row],[Aantal]]*INDEX(tblProd[VerkPrijs],MATCH(tblVerkBerek[[#This Row],[Prod]],tblProd[Product],0))</f>
        <v>2240</v>
      </c>
      <c r="J64" s="5">
        <f>tblVerkBerek[[#This Row],[Omzet]]-tblVerkBerek[[#This Row],[Kosten]]</f>
        <v>420</v>
      </c>
      <c r="K64" s="4">
        <f>INDEX(tblKlant[Korting],MATCH(tblVerkBerek[[#This Row],[Klant]],tblKlant[Klant],0))</f>
        <v>0.05</v>
      </c>
      <c r="L64" s="5">
        <f>tblVerkBerek[[#This Row],[Omzet]]*(1-tblVerkBerek[[#This Row],[Korting]])-tblVerkBerek[[#This Row],[Kosten]]</f>
        <v>308</v>
      </c>
    </row>
    <row r="65" spans="2:12" x14ac:dyDescent="0.3">
      <c r="B65" s="1">
        <v>43105</v>
      </c>
      <c r="C65" t="s">
        <v>18</v>
      </c>
      <c r="D65" t="s">
        <v>16</v>
      </c>
      <c r="E65">
        <v>20</v>
      </c>
      <c r="F65" t="str">
        <f>INDEX(tblKlant[Regio],MATCH(tblVerkBerek[[#This Row],[Klant]],tblKlant[Klant],0))</f>
        <v>Noord</v>
      </c>
      <c r="G65" t="str">
        <f>INDEX(tblProd[ProdNaam],MATCH(tblVerkBerek[[#This Row],[Prod]],tblProd[Product],0))</f>
        <v>Prod5</v>
      </c>
      <c r="H65" s="5">
        <f>tblVerkBerek[[#This Row],[Aantal]]*INDEX(tblProd[KostPrijs],MATCH(tblVerkBerek[[#This Row],[Prod]],tblProd[Product],0))</f>
        <v>2800</v>
      </c>
      <c r="I65" s="5">
        <f>tblVerkBerek[[#This Row],[Aantal]]*INDEX(tblProd[VerkPrijs],MATCH(tblVerkBerek[[#This Row],[Prod]],tblProd[Product],0))</f>
        <v>3600</v>
      </c>
      <c r="J65" s="5">
        <f>tblVerkBerek[[#This Row],[Omzet]]-tblVerkBerek[[#This Row],[Kosten]]</f>
        <v>800</v>
      </c>
      <c r="K65" s="4">
        <f>INDEX(tblKlant[Korting],MATCH(tblVerkBerek[[#This Row],[Klant]],tblKlant[Klant],0))</f>
        <v>0</v>
      </c>
      <c r="L65" s="5">
        <f>tblVerkBerek[[#This Row],[Omzet]]*(1-tblVerkBerek[[#This Row],[Korting]])-tblVerkBerek[[#This Row],[Kosten]]</f>
        <v>800</v>
      </c>
    </row>
    <row r="66" spans="2:12" x14ac:dyDescent="0.3">
      <c r="B66" s="1">
        <v>43490</v>
      </c>
      <c r="C66" t="s">
        <v>4</v>
      </c>
      <c r="D66" t="s">
        <v>5</v>
      </c>
      <c r="E66">
        <v>18</v>
      </c>
      <c r="F66" t="str">
        <f>INDEX(tblKlant[Regio],MATCH(tblVerkBerek[[#This Row],[Klant]],tblKlant[Klant],0))</f>
        <v>Zuid</v>
      </c>
      <c r="G66" t="str">
        <f>INDEX(tblProd[ProdNaam],MATCH(tblVerkBerek[[#This Row],[Prod]],tblProd[Product],0))</f>
        <v>Prod3</v>
      </c>
      <c r="H66" s="5">
        <f>tblVerkBerek[[#This Row],[Aantal]]*INDEX(tblProd[KostPrijs],MATCH(tblVerkBerek[[#This Row],[Prod]],tblProd[Product],0))</f>
        <v>2160</v>
      </c>
      <c r="I66" s="5">
        <f>tblVerkBerek[[#This Row],[Aantal]]*INDEX(tblProd[VerkPrijs],MATCH(tblVerkBerek[[#This Row],[Prod]],tblProd[Product],0))</f>
        <v>2610</v>
      </c>
      <c r="J66" s="5">
        <f>tblVerkBerek[[#This Row],[Omzet]]-tblVerkBerek[[#This Row],[Kosten]]</f>
        <v>450</v>
      </c>
      <c r="K66" s="4">
        <f>INDEX(tblKlant[Korting],MATCH(tblVerkBerek[[#This Row],[Klant]],tblKlant[Klant],0))</f>
        <v>0.05</v>
      </c>
      <c r="L66" s="5">
        <f>tblVerkBerek[[#This Row],[Omzet]]*(1-tblVerkBerek[[#This Row],[Korting]])-tblVerkBerek[[#This Row],[Kosten]]</f>
        <v>319.5</v>
      </c>
    </row>
    <row r="67" spans="2:12" x14ac:dyDescent="0.3">
      <c r="B67" s="1">
        <v>43257</v>
      </c>
      <c r="C67" t="s">
        <v>12</v>
      </c>
      <c r="D67" t="s">
        <v>5</v>
      </c>
      <c r="E67">
        <v>9</v>
      </c>
      <c r="F67" t="str">
        <f>INDEX(tblKlant[Regio],MATCH(tblVerkBerek[[#This Row],[Klant]],tblKlant[Klant],0))</f>
        <v>Noord</v>
      </c>
      <c r="G67" t="str">
        <f>INDEX(tblProd[ProdNaam],MATCH(tblVerkBerek[[#This Row],[Prod]],tblProd[Product],0))</f>
        <v>Prod3</v>
      </c>
      <c r="H67" s="5">
        <f>tblVerkBerek[[#This Row],[Aantal]]*INDEX(tblProd[KostPrijs],MATCH(tblVerkBerek[[#This Row],[Prod]],tblProd[Product],0))</f>
        <v>1080</v>
      </c>
      <c r="I67" s="5">
        <f>tblVerkBerek[[#This Row],[Aantal]]*INDEX(tblProd[VerkPrijs],MATCH(tblVerkBerek[[#This Row],[Prod]],tblProd[Product],0))</f>
        <v>1305</v>
      </c>
      <c r="J67" s="5">
        <f>tblVerkBerek[[#This Row],[Omzet]]-tblVerkBerek[[#This Row],[Kosten]]</f>
        <v>225</v>
      </c>
      <c r="K67" s="4">
        <f>INDEX(tblKlant[Korting],MATCH(tblVerkBerek[[#This Row],[Klant]],tblKlant[Klant],0))</f>
        <v>0.01</v>
      </c>
      <c r="L67" s="5">
        <f>tblVerkBerek[[#This Row],[Omzet]]*(1-tblVerkBerek[[#This Row],[Korting]])-tblVerkBerek[[#This Row],[Kosten]]</f>
        <v>211.95000000000005</v>
      </c>
    </row>
    <row r="68" spans="2:12" x14ac:dyDescent="0.3">
      <c r="B68" s="1">
        <v>43518</v>
      </c>
      <c r="C68" t="s">
        <v>4</v>
      </c>
      <c r="D68" t="s">
        <v>5</v>
      </c>
      <c r="E68">
        <v>20</v>
      </c>
      <c r="F68" t="str">
        <f>INDEX(tblKlant[Regio],MATCH(tblVerkBerek[[#This Row],[Klant]],tblKlant[Klant],0))</f>
        <v>Zuid</v>
      </c>
      <c r="G68" t="str">
        <f>INDEX(tblProd[ProdNaam],MATCH(tblVerkBerek[[#This Row],[Prod]],tblProd[Product],0))</f>
        <v>Prod3</v>
      </c>
      <c r="H68" s="5">
        <f>tblVerkBerek[[#This Row],[Aantal]]*INDEX(tblProd[KostPrijs],MATCH(tblVerkBerek[[#This Row],[Prod]],tblProd[Product],0))</f>
        <v>2400</v>
      </c>
      <c r="I68" s="5">
        <f>tblVerkBerek[[#This Row],[Aantal]]*INDEX(tblProd[VerkPrijs],MATCH(tblVerkBerek[[#This Row],[Prod]],tblProd[Product],0))</f>
        <v>2900</v>
      </c>
      <c r="J68" s="5">
        <f>tblVerkBerek[[#This Row],[Omzet]]-tblVerkBerek[[#This Row],[Kosten]]</f>
        <v>500</v>
      </c>
      <c r="K68" s="4">
        <f>INDEX(tblKlant[Korting],MATCH(tblVerkBerek[[#This Row],[Klant]],tblKlant[Klant],0))</f>
        <v>0.05</v>
      </c>
      <c r="L68" s="5">
        <f>tblVerkBerek[[#This Row],[Omzet]]*(1-tblVerkBerek[[#This Row],[Korting]])-tblVerkBerek[[#This Row],[Kosten]]</f>
        <v>355</v>
      </c>
    </row>
    <row r="69" spans="2:12" x14ac:dyDescent="0.3">
      <c r="B69" s="1">
        <v>43718</v>
      </c>
      <c r="C69" t="s">
        <v>18</v>
      </c>
      <c r="D69" t="s">
        <v>10</v>
      </c>
      <c r="E69">
        <v>18</v>
      </c>
      <c r="F69" t="str">
        <f>INDEX(tblKlant[Regio],MATCH(tblVerkBerek[[#This Row],[Klant]],tblKlant[Klant],0))</f>
        <v>Noord</v>
      </c>
      <c r="G69" t="str">
        <f>INDEX(tblProd[ProdNaam],MATCH(tblVerkBerek[[#This Row],[Prod]],tblProd[Product],0))</f>
        <v>Prod4</v>
      </c>
      <c r="H69" s="5">
        <f>tblVerkBerek[[#This Row],[Aantal]]*INDEX(tblProd[KostPrijs],MATCH(tblVerkBerek[[#This Row],[Prod]],tblProd[Product],0))</f>
        <v>2340</v>
      </c>
      <c r="I69" s="5">
        <f>tblVerkBerek[[#This Row],[Aantal]]*INDEX(tblProd[VerkPrijs],MATCH(tblVerkBerek[[#This Row],[Prod]],tblProd[Product],0))</f>
        <v>2880</v>
      </c>
      <c r="J69" s="5">
        <f>tblVerkBerek[[#This Row],[Omzet]]-tblVerkBerek[[#This Row],[Kosten]]</f>
        <v>540</v>
      </c>
      <c r="K69" s="4">
        <f>INDEX(tblKlant[Korting],MATCH(tblVerkBerek[[#This Row],[Klant]],tblKlant[Klant],0))</f>
        <v>0</v>
      </c>
      <c r="L69" s="5">
        <f>tblVerkBerek[[#This Row],[Omzet]]*(1-tblVerkBerek[[#This Row],[Korting]])-tblVerkBerek[[#This Row],[Kosten]]</f>
        <v>540</v>
      </c>
    </row>
    <row r="70" spans="2:12" x14ac:dyDescent="0.3">
      <c r="B70" s="1">
        <v>43782</v>
      </c>
      <c r="C70" t="s">
        <v>12</v>
      </c>
      <c r="D70" t="s">
        <v>19</v>
      </c>
      <c r="E70">
        <v>12</v>
      </c>
      <c r="F70" t="str">
        <f>INDEX(tblKlant[Regio],MATCH(tblVerkBerek[[#This Row],[Klant]],tblKlant[Klant],0))</f>
        <v>Noord</v>
      </c>
      <c r="G70" t="str">
        <f>INDEX(tblProd[ProdNaam],MATCH(tblVerkBerek[[#This Row],[Prod]],tblProd[Product],0))</f>
        <v>Prod2</v>
      </c>
      <c r="H70" s="5">
        <f>tblVerkBerek[[#This Row],[Aantal]]*INDEX(tblProd[KostPrijs],MATCH(tblVerkBerek[[#This Row],[Prod]],tblProd[Product],0))</f>
        <v>1320</v>
      </c>
      <c r="I70" s="5">
        <f>tblVerkBerek[[#This Row],[Aantal]]*INDEX(tblProd[VerkPrijs],MATCH(tblVerkBerek[[#This Row],[Prod]],tblProd[Product],0))</f>
        <v>1620</v>
      </c>
      <c r="J70" s="5">
        <f>tblVerkBerek[[#This Row],[Omzet]]-tblVerkBerek[[#This Row],[Kosten]]</f>
        <v>300</v>
      </c>
      <c r="K70" s="4">
        <f>INDEX(tblKlant[Korting],MATCH(tblVerkBerek[[#This Row],[Klant]],tblKlant[Klant],0))</f>
        <v>0.01</v>
      </c>
      <c r="L70" s="5">
        <f>tblVerkBerek[[#This Row],[Omzet]]*(1-tblVerkBerek[[#This Row],[Korting]])-tblVerkBerek[[#This Row],[Kosten]]</f>
        <v>283.79999999999995</v>
      </c>
    </row>
    <row r="71" spans="2:12" x14ac:dyDescent="0.3">
      <c r="B71" s="1">
        <v>43837</v>
      </c>
      <c r="C71" t="s">
        <v>12</v>
      </c>
      <c r="D71" t="s">
        <v>7</v>
      </c>
      <c r="E71">
        <v>6</v>
      </c>
      <c r="F71" t="str">
        <f>INDEX(tblKlant[Regio],MATCH(tblVerkBerek[[#This Row],[Klant]],tblKlant[Klant],0))</f>
        <v>Noord</v>
      </c>
      <c r="G71" t="str">
        <f>INDEX(tblProd[ProdNaam],MATCH(tblVerkBerek[[#This Row],[Prod]],tblProd[Product],0))</f>
        <v>Prod6</v>
      </c>
      <c r="H71" s="5">
        <f>tblVerkBerek[[#This Row],[Aantal]]*INDEX(tblProd[KostPrijs],MATCH(tblVerkBerek[[#This Row],[Prod]],tblProd[Product],0))</f>
        <v>900</v>
      </c>
      <c r="I71" s="5">
        <f>tblVerkBerek[[#This Row],[Aantal]]*INDEX(tblProd[VerkPrijs],MATCH(tblVerkBerek[[#This Row],[Prod]],tblProd[Product],0))</f>
        <v>1200</v>
      </c>
      <c r="J71" s="5">
        <f>tblVerkBerek[[#This Row],[Omzet]]-tblVerkBerek[[#This Row],[Kosten]]</f>
        <v>300</v>
      </c>
      <c r="K71" s="4">
        <f>INDEX(tblKlant[Korting],MATCH(tblVerkBerek[[#This Row],[Klant]],tblKlant[Klant],0))</f>
        <v>0.01</v>
      </c>
      <c r="L71" s="5">
        <f>tblVerkBerek[[#This Row],[Omzet]]*(1-tblVerkBerek[[#This Row],[Korting]])-tblVerkBerek[[#This Row],[Kosten]]</f>
        <v>288</v>
      </c>
    </row>
    <row r="72" spans="2:12" x14ac:dyDescent="0.3">
      <c r="B72" s="1">
        <v>43503</v>
      </c>
      <c r="C72" t="s">
        <v>4</v>
      </c>
      <c r="D72" t="s">
        <v>16</v>
      </c>
      <c r="E72">
        <v>18</v>
      </c>
      <c r="F72" t="str">
        <f>INDEX(tblKlant[Regio],MATCH(tblVerkBerek[[#This Row],[Klant]],tblKlant[Klant],0))</f>
        <v>Zuid</v>
      </c>
      <c r="G72" t="str">
        <f>INDEX(tblProd[ProdNaam],MATCH(tblVerkBerek[[#This Row],[Prod]],tblProd[Product],0))</f>
        <v>Prod5</v>
      </c>
      <c r="H72" s="5">
        <f>tblVerkBerek[[#This Row],[Aantal]]*INDEX(tblProd[KostPrijs],MATCH(tblVerkBerek[[#This Row],[Prod]],tblProd[Product],0))</f>
        <v>2520</v>
      </c>
      <c r="I72" s="5">
        <f>tblVerkBerek[[#This Row],[Aantal]]*INDEX(tblProd[VerkPrijs],MATCH(tblVerkBerek[[#This Row],[Prod]],tblProd[Product],0))</f>
        <v>3240</v>
      </c>
      <c r="J72" s="5">
        <f>tblVerkBerek[[#This Row],[Omzet]]-tblVerkBerek[[#This Row],[Kosten]]</f>
        <v>720</v>
      </c>
      <c r="K72" s="4">
        <f>INDEX(tblKlant[Korting],MATCH(tblVerkBerek[[#This Row],[Klant]],tblKlant[Klant],0))</f>
        <v>0.05</v>
      </c>
      <c r="L72" s="5">
        <f>tblVerkBerek[[#This Row],[Omzet]]*(1-tblVerkBerek[[#This Row],[Korting]])-tblVerkBerek[[#This Row],[Kosten]]</f>
        <v>558</v>
      </c>
    </row>
    <row r="73" spans="2:12" x14ac:dyDescent="0.3">
      <c r="B73" s="1">
        <v>43800</v>
      </c>
      <c r="C73" t="s">
        <v>6</v>
      </c>
      <c r="D73" t="s">
        <v>7</v>
      </c>
      <c r="E73">
        <v>14</v>
      </c>
      <c r="F73" t="str">
        <f>INDEX(tblKlant[Regio],MATCH(tblVerkBerek[[#This Row],[Klant]],tblKlant[Klant],0))</f>
        <v>Noord</v>
      </c>
      <c r="G73" t="str">
        <f>INDEX(tblProd[ProdNaam],MATCH(tblVerkBerek[[#This Row],[Prod]],tblProd[Product],0))</f>
        <v>Prod6</v>
      </c>
      <c r="H73" s="5">
        <f>tblVerkBerek[[#This Row],[Aantal]]*INDEX(tblProd[KostPrijs],MATCH(tblVerkBerek[[#This Row],[Prod]],tblProd[Product],0))</f>
        <v>2100</v>
      </c>
      <c r="I73" s="5">
        <f>tblVerkBerek[[#This Row],[Aantal]]*INDEX(tblProd[VerkPrijs],MATCH(tblVerkBerek[[#This Row],[Prod]],tblProd[Product],0))</f>
        <v>2800</v>
      </c>
      <c r="J73" s="5">
        <f>tblVerkBerek[[#This Row],[Omzet]]-tblVerkBerek[[#This Row],[Kosten]]</f>
        <v>700</v>
      </c>
      <c r="K73" s="4">
        <f>INDEX(tblKlant[Korting],MATCH(tblVerkBerek[[#This Row],[Klant]],tblKlant[Klant],0))</f>
        <v>0</v>
      </c>
      <c r="L73" s="5">
        <f>tblVerkBerek[[#This Row],[Omzet]]*(1-tblVerkBerek[[#This Row],[Korting]])-tblVerkBerek[[#This Row],[Kosten]]</f>
        <v>700</v>
      </c>
    </row>
    <row r="74" spans="2:12" x14ac:dyDescent="0.3">
      <c r="B74" s="1">
        <v>43213</v>
      </c>
      <c r="C74" t="s">
        <v>8</v>
      </c>
      <c r="D74" t="s">
        <v>7</v>
      </c>
      <c r="E74">
        <v>20</v>
      </c>
      <c r="F74" t="str">
        <f>INDEX(tblKlant[Regio],MATCH(tblVerkBerek[[#This Row],[Klant]],tblKlant[Klant],0))</f>
        <v>Zuid</v>
      </c>
      <c r="G74" t="str">
        <f>INDEX(tblProd[ProdNaam],MATCH(tblVerkBerek[[#This Row],[Prod]],tblProd[Product],0))</f>
        <v>Prod6</v>
      </c>
      <c r="H74" s="5">
        <f>tblVerkBerek[[#This Row],[Aantal]]*INDEX(tblProd[KostPrijs],MATCH(tblVerkBerek[[#This Row],[Prod]],tblProd[Product],0))</f>
        <v>3000</v>
      </c>
      <c r="I74" s="5">
        <f>tblVerkBerek[[#This Row],[Aantal]]*INDEX(tblProd[VerkPrijs],MATCH(tblVerkBerek[[#This Row],[Prod]],tblProd[Product],0))</f>
        <v>4000</v>
      </c>
      <c r="J74" s="5">
        <f>tblVerkBerek[[#This Row],[Omzet]]-tblVerkBerek[[#This Row],[Kosten]]</f>
        <v>1000</v>
      </c>
      <c r="K74" s="4">
        <f>INDEX(tblKlant[Korting],MATCH(tblVerkBerek[[#This Row],[Klant]],tblKlant[Klant],0))</f>
        <v>0.01</v>
      </c>
      <c r="L74" s="5">
        <f>tblVerkBerek[[#This Row],[Omzet]]*(1-tblVerkBerek[[#This Row],[Korting]])-tblVerkBerek[[#This Row],[Kosten]]</f>
        <v>960</v>
      </c>
    </row>
    <row r="75" spans="2:12" x14ac:dyDescent="0.3">
      <c r="B75" s="1">
        <v>43503</v>
      </c>
      <c r="C75" t="s">
        <v>4</v>
      </c>
      <c r="D75" t="s">
        <v>5</v>
      </c>
      <c r="E75">
        <v>13</v>
      </c>
      <c r="F75" t="str">
        <f>INDEX(tblKlant[Regio],MATCH(tblVerkBerek[[#This Row],[Klant]],tblKlant[Klant],0))</f>
        <v>Zuid</v>
      </c>
      <c r="G75" t="str">
        <f>INDEX(tblProd[ProdNaam],MATCH(tblVerkBerek[[#This Row],[Prod]],tblProd[Product],0))</f>
        <v>Prod3</v>
      </c>
      <c r="H75" s="5">
        <f>tblVerkBerek[[#This Row],[Aantal]]*INDEX(tblProd[KostPrijs],MATCH(tblVerkBerek[[#This Row],[Prod]],tblProd[Product],0))</f>
        <v>1560</v>
      </c>
      <c r="I75" s="5">
        <f>tblVerkBerek[[#This Row],[Aantal]]*INDEX(tblProd[VerkPrijs],MATCH(tblVerkBerek[[#This Row],[Prod]],tblProd[Product],0))</f>
        <v>1885</v>
      </c>
      <c r="J75" s="5">
        <f>tblVerkBerek[[#This Row],[Omzet]]-tblVerkBerek[[#This Row],[Kosten]]</f>
        <v>325</v>
      </c>
      <c r="K75" s="4">
        <f>INDEX(tblKlant[Korting],MATCH(tblVerkBerek[[#This Row],[Klant]],tblKlant[Klant],0))</f>
        <v>0.05</v>
      </c>
      <c r="L75" s="5">
        <f>tblVerkBerek[[#This Row],[Omzet]]*(1-tblVerkBerek[[#This Row],[Korting]])-tblVerkBerek[[#This Row],[Kosten]]</f>
        <v>230.75</v>
      </c>
    </row>
    <row r="76" spans="2:12" x14ac:dyDescent="0.3">
      <c r="B76" s="1">
        <v>43349</v>
      </c>
      <c r="C76" t="s">
        <v>8</v>
      </c>
      <c r="D76" t="s">
        <v>19</v>
      </c>
      <c r="E76">
        <v>15</v>
      </c>
      <c r="F76" t="str">
        <f>INDEX(tblKlant[Regio],MATCH(tblVerkBerek[[#This Row],[Klant]],tblKlant[Klant],0))</f>
        <v>Zuid</v>
      </c>
      <c r="G76" t="str">
        <f>INDEX(tblProd[ProdNaam],MATCH(tblVerkBerek[[#This Row],[Prod]],tblProd[Product],0))</f>
        <v>Prod2</v>
      </c>
      <c r="H76" s="5">
        <f>tblVerkBerek[[#This Row],[Aantal]]*INDEX(tblProd[KostPrijs],MATCH(tblVerkBerek[[#This Row],[Prod]],tblProd[Product],0))</f>
        <v>1650</v>
      </c>
      <c r="I76" s="5">
        <f>tblVerkBerek[[#This Row],[Aantal]]*INDEX(tblProd[VerkPrijs],MATCH(tblVerkBerek[[#This Row],[Prod]],tblProd[Product],0))</f>
        <v>2025</v>
      </c>
      <c r="J76" s="5">
        <f>tblVerkBerek[[#This Row],[Omzet]]-tblVerkBerek[[#This Row],[Kosten]]</f>
        <v>375</v>
      </c>
      <c r="K76" s="4">
        <f>INDEX(tblKlant[Korting],MATCH(tblVerkBerek[[#This Row],[Klant]],tblKlant[Klant],0))</f>
        <v>0.01</v>
      </c>
      <c r="L76" s="5">
        <f>tblVerkBerek[[#This Row],[Omzet]]*(1-tblVerkBerek[[#This Row],[Korting]])-tblVerkBerek[[#This Row],[Kosten]]</f>
        <v>354.75</v>
      </c>
    </row>
    <row r="77" spans="2:12" x14ac:dyDescent="0.3">
      <c r="B77" s="1">
        <v>43197</v>
      </c>
      <c r="C77" t="s">
        <v>12</v>
      </c>
      <c r="D77" t="s">
        <v>10</v>
      </c>
      <c r="E77">
        <v>8</v>
      </c>
      <c r="F77" t="str">
        <f>INDEX(tblKlant[Regio],MATCH(tblVerkBerek[[#This Row],[Klant]],tblKlant[Klant],0))</f>
        <v>Noord</v>
      </c>
      <c r="G77" t="str">
        <f>INDEX(tblProd[ProdNaam],MATCH(tblVerkBerek[[#This Row],[Prod]],tblProd[Product],0))</f>
        <v>Prod4</v>
      </c>
      <c r="H77" s="5">
        <f>tblVerkBerek[[#This Row],[Aantal]]*INDEX(tblProd[KostPrijs],MATCH(tblVerkBerek[[#This Row],[Prod]],tblProd[Product],0))</f>
        <v>1040</v>
      </c>
      <c r="I77" s="5">
        <f>tblVerkBerek[[#This Row],[Aantal]]*INDEX(tblProd[VerkPrijs],MATCH(tblVerkBerek[[#This Row],[Prod]],tblProd[Product],0))</f>
        <v>1280</v>
      </c>
      <c r="J77" s="5">
        <f>tblVerkBerek[[#This Row],[Omzet]]-tblVerkBerek[[#This Row],[Kosten]]</f>
        <v>240</v>
      </c>
      <c r="K77" s="4">
        <f>INDEX(tblKlant[Korting],MATCH(tblVerkBerek[[#This Row],[Klant]],tblKlant[Klant],0))</f>
        <v>0.01</v>
      </c>
      <c r="L77" s="5">
        <f>tblVerkBerek[[#This Row],[Omzet]]*(1-tblVerkBerek[[#This Row],[Korting]])-tblVerkBerek[[#This Row],[Kosten]]</f>
        <v>227.20000000000005</v>
      </c>
    </row>
    <row r="78" spans="2:12" x14ac:dyDescent="0.3">
      <c r="B78" s="1">
        <v>43306</v>
      </c>
      <c r="C78" t="s">
        <v>12</v>
      </c>
      <c r="D78" t="s">
        <v>16</v>
      </c>
      <c r="E78">
        <v>5</v>
      </c>
      <c r="F78" t="str">
        <f>INDEX(tblKlant[Regio],MATCH(tblVerkBerek[[#This Row],[Klant]],tblKlant[Klant],0))</f>
        <v>Noord</v>
      </c>
      <c r="G78" t="str">
        <f>INDEX(tblProd[ProdNaam],MATCH(tblVerkBerek[[#This Row],[Prod]],tblProd[Product],0))</f>
        <v>Prod5</v>
      </c>
      <c r="H78" s="5">
        <f>tblVerkBerek[[#This Row],[Aantal]]*INDEX(tblProd[KostPrijs],MATCH(tblVerkBerek[[#This Row],[Prod]],tblProd[Product],0))</f>
        <v>700</v>
      </c>
      <c r="I78" s="5">
        <f>tblVerkBerek[[#This Row],[Aantal]]*INDEX(tblProd[VerkPrijs],MATCH(tblVerkBerek[[#This Row],[Prod]],tblProd[Product],0))</f>
        <v>900</v>
      </c>
      <c r="J78" s="5">
        <f>tblVerkBerek[[#This Row],[Omzet]]-tblVerkBerek[[#This Row],[Kosten]]</f>
        <v>200</v>
      </c>
      <c r="K78" s="4">
        <f>INDEX(tblKlant[Korting],MATCH(tblVerkBerek[[#This Row],[Klant]],tblKlant[Klant],0))</f>
        <v>0.01</v>
      </c>
      <c r="L78" s="5">
        <f>tblVerkBerek[[#This Row],[Omzet]]*(1-tblVerkBerek[[#This Row],[Korting]])-tblVerkBerek[[#This Row],[Kosten]]</f>
        <v>191</v>
      </c>
    </row>
    <row r="79" spans="2:12" x14ac:dyDescent="0.3">
      <c r="B79" s="1">
        <v>43728</v>
      </c>
      <c r="C79" t="s">
        <v>18</v>
      </c>
      <c r="D79" t="s">
        <v>7</v>
      </c>
      <c r="E79">
        <v>13</v>
      </c>
      <c r="F79" t="str">
        <f>INDEX(tblKlant[Regio],MATCH(tblVerkBerek[[#This Row],[Klant]],tblKlant[Klant],0))</f>
        <v>Noord</v>
      </c>
      <c r="G79" t="str">
        <f>INDEX(tblProd[ProdNaam],MATCH(tblVerkBerek[[#This Row],[Prod]],tblProd[Product],0))</f>
        <v>Prod6</v>
      </c>
      <c r="H79" s="5">
        <f>tblVerkBerek[[#This Row],[Aantal]]*INDEX(tblProd[KostPrijs],MATCH(tblVerkBerek[[#This Row],[Prod]],tblProd[Product],0))</f>
        <v>1950</v>
      </c>
      <c r="I79" s="5">
        <f>tblVerkBerek[[#This Row],[Aantal]]*INDEX(tblProd[VerkPrijs],MATCH(tblVerkBerek[[#This Row],[Prod]],tblProd[Product],0))</f>
        <v>2600</v>
      </c>
      <c r="J79" s="5">
        <f>tblVerkBerek[[#This Row],[Omzet]]-tblVerkBerek[[#This Row],[Kosten]]</f>
        <v>650</v>
      </c>
      <c r="K79" s="4">
        <f>INDEX(tblKlant[Korting],MATCH(tblVerkBerek[[#This Row],[Klant]],tblKlant[Klant],0))</f>
        <v>0</v>
      </c>
      <c r="L79" s="5">
        <f>tblVerkBerek[[#This Row],[Omzet]]*(1-tblVerkBerek[[#This Row],[Korting]])-tblVerkBerek[[#This Row],[Kosten]]</f>
        <v>650</v>
      </c>
    </row>
    <row r="80" spans="2:12" x14ac:dyDescent="0.3">
      <c r="B80" s="1">
        <v>43158</v>
      </c>
      <c r="C80" t="s">
        <v>17</v>
      </c>
      <c r="D80" t="s">
        <v>5</v>
      </c>
      <c r="E80">
        <v>6</v>
      </c>
      <c r="F80" t="str">
        <f>INDEX(tblKlant[Regio],MATCH(tblVerkBerek[[#This Row],[Klant]],tblKlant[Klant],0))</f>
        <v>Zuid</v>
      </c>
      <c r="G80" t="str">
        <f>INDEX(tblProd[ProdNaam],MATCH(tblVerkBerek[[#This Row],[Prod]],tblProd[Product],0))</f>
        <v>Prod3</v>
      </c>
      <c r="H80" s="5">
        <f>tblVerkBerek[[#This Row],[Aantal]]*INDEX(tblProd[KostPrijs],MATCH(tblVerkBerek[[#This Row],[Prod]],tblProd[Product],0))</f>
        <v>720</v>
      </c>
      <c r="I80" s="5">
        <f>tblVerkBerek[[#This Row],[Aantal]]*INDEX(tblProd[VerkPrijs],MATCH(tblVerkBerek[[#This Row],[Prod]],tblProd[Product],0))</f>
        <v>870</v>
      </c>
      <c r="J80" s="5">
        <f>tblVerkBerek[[#This Row],[Omzet]]-tblVerkBerek[[#This Row],[Kosten]]</f>
        <v>150</v>
      </c>
      <c r="K80" s="4">
        <f>INDEX(tblKlant[Korting],MATCH(tblVerkBerek[[#This Row],[Klant]],tblKlant[Klant],0))</f>
        <v>0.05</v>
      </c>
      <c r="L80" s="5">
        <f>tblVerkBerek[[#This Row],[Omzet]]*(1-tblVerkBerek[[#This Row],[Korting]])-tblVerkBerek[[#This Row],[Kosten]]</f>
        <v>106.5</v>
      </c>
    </row>
    <row r="81" spans="2:12" x14ac:dyDescent="0.3">
      <c r="B81" s="1">
        <v>43521</v>
      </c>
      <c r="C81" t="s">
        <v>17</v>
      </c>
      <c r="D81" t="s">
        <v>16</v>
      </c>
      <c r="E81">
        <v>14</v>
      </c>
      <c r="F81" t="str">
        <f>INDEX(tblKlant[Regio],MATCH(tblVerkBerek[[#This Row],[Klant]],tblKlant[Klant],0))</f>
        <v>Zuid</v>
      </c>
      <c r="G81" t="str">
        <f>INDEX(tblProd[ProdNaam],MATCH(tblVerkBerek[[#This Row],[Prod]],tblProd[Product],0))</f>
        <v>Prod5</v>
      </c>
      <c r="H81" s="5">
        <f>tblVerkBerek[[#This Row],[Aantal]]*INDEX(tblProd[KostPrijs],MATCH(tblVerkBerek[[#This Row],[Prod]],tblProd[Product],0))</f>
        <v>1960</v>
      </c>
      <c r="I81" s="5">
        <f>tblVerkBerek[[#This Row],[Aantal]]*INDEX(tblProd[VerkPrijs],MATCH(tblVerkBerek[[#This Row],[Prod]],tblProd[Product],0))</f>
        <v>2520</v>
      </c>
      <c r="J81" s="5">
        <f>tblVerkBerek[[#This Row],[Omzet]]-tblVerkBerek[[#This Row],[Kosten]]</f>
        <v>560</v>
      </c>
      <c r="K81" s="4">
        <f>INDEX(tblKlant[Korting],MATCH(tblVerkBerek[[#This Row],[Klant]],tblKlant[Klant],0))</f>
        <v>0.05</v>
      </c>
      <c r="L81" s="5">
        <f>tblVerkBerek[[#This Row],[Omzet]]*(1-tblVerkBerek[[#This Row],[Korting]])-tblVerkBerek[[#This Row],[Kosten]]</f>
        <v>434</v>
      </c>
    </row>
    <row r="82" spans="2:12" x14ac:dyDescent="0.3">
      <c r="B82" s="1">
        <v>43791</v>
      </c>
      <c r="C82" t="s">
        <v>9</v>
      </c>
      <c r="D82" t="s">
        <v>7</v>
      </c>
      <c r="E82">
        <v>9</v>
      </c>
      <c r="F82" t="str">
        <f>INDEX(tblKlant[Regio],MATCH(tblVerkBerek[[#This Row],[Klant]],tblKlant[Klant],0))</f>
        <v>Noord</v>
      </c>
      <c r="G82" t="str">
        <f>INDEX(tblProd[ProdNaam],MATCH(tblVerkBerek[[#This Row],[Prod]],tblProd[Product],0))</f>
        <v>Prod6</v>
      </c>
      <c r="H82" s="5">
        <f>tblVerkBerek[[#This Row],[Aantal]]*INDEX(tblProd[KostPrijs],MATCH(tblVerkBerek[[#This Row],[Prod]],tblProd[Product],0))</f>
        <v>1350</v>
      </c>
      <c r="I82" s="5">
        <f>tblVerkBerek[[#This Row],[Aantal]]*INDEX(tblProd[VerkPrijs],MATCH(tblVerkBerek[[#This Row],[Prod]],tblProd[Product],0))</f>
        <v>1800</v>
      </c>
      <c r="J82" s="5">
        <f>tblVerkBerek[[#This Row],[Omzet]]-tblVerkBerek[[#This Row],[Kosten]]</f>
        <v>450</v>
      </c>
      <c r="K82" s="4">
        <f>INDEX(tblKlant[Korting],MATCH(tblVerkBerek[[#This Row],[Klant]],tblKlant[Klant],0))</f>
        <v>0.1</v>
      </c>
      <c r="L82" s="5">
        <f>tblVerkBerek[[#This Row],[Omzet]]*(1-tblVerkBerek[[#This Row],[Korting]])-tblVerkBerek[[#This Row],[Kosten]]</f>
        <v>270</v>
      </c>
    </row>
    <row r="83" spans="2:12" x14ac:dyDescent="0.3">
      <c r="B83" s="1">
        <v>43843</v>
      </c>
      <c r="C83" t="s">
        <v>13</v>
      </c>
      <c r="D83" t="s">
        <v>5</v>
      </c>
      <c r="E83">
        <v>14</v>
      </c>
      <c r="F83" t="str">
        <f>INDEX(tblKlant[Regio],MATCH(tblVerkBerek[[#This Row],[Klant]],tblKlant[Klant],0))</f>
        <v>Zuid</v>
      </c>
      <c r="G83" t="str">
        <f>INDEX(tblProd[ProdNaam],MATCH(tblVerkBerek[[#This Row],[Prod]],tblProd[Product],0))</f>
        <v>Prod3</v>
      </c>
      <c r="H83" s="5">
        <f>tblVerkBerek[[#This Row],[Aantal]]*INDEX(tblProd[KostPrijs],MATCH(tblVerkBerek[[#This Row],[Prod]],tblProd[Product],0))</f>
        <v>1680</v>
      </c>
      <c r="I83" s="5">
        <f>tblVerkBerek[[#This Row],[Aantal]]*INDEX(tblProd[VerkPrijs],MATCH(tblVerkBerek[[#This Row],[Prod]],tblProd[Product],0))</f>
        <v>2030</v>
      </c>
      <c r="J83" s="5">
        <f>tblVerkBerek[[#This Row],[Omzet]]-tblVerkBerek[[#This Row],[Kosten]]</f>
        <v>350</v>
      </c>
      <c r="K83" s="4">
        <f>INDEX(tblKlant[Korting],MATCH(tblVerkBerek[[#This Row],[Klant]],tblKlant[Klant],0))</f>
        <v>0.05</v>
      </c>
      <c r="L83" s="5">
        <f>tblVerkBerek[[#This Row],[Omzet]]*(1-tblVerkBerek[[#This Row],[Korting]])-tblVerkBerek[[#This Row],[Kosten]]</f>
        <v>248.5</v>
      </c>
    </row>
    <row r="84" spans="2:12" x14ac:dyDescent="0.3">
      <c r="B84" s="1">
        <v>43897</v>
      </c>
      <c r="C84" t="s">
        <v>6</v>
      </c>
      <c r="D84" t="s">
        <v>10</v>
      </c>
      <c r="E84">
        <v>18</v>
      </c>
      <c r="F84" t="str">
        <f>INDEX(tblKlant[Regio],MATCH(tblVerkBerek[[#This Row],[Klant]],tblKlant[Klant],0))</f>
        <v>Noord</v>
      </c>
      <c r="G84" t="str">
        <f>INDEX(tblProd[ProdNaam],MATCH(tblVerkBerek[[#This Row],[Prod]],tblProd[Product],0))</f>
        <v>Prod4</v>
      </c>
      <c r="H84" s="5">
        <f>tblVerkBerek[[#This Row],[Aantal]]*INDEX(tblProd[KostPrijs],MATCH(tblVerkBerek[[#This Row],[Prod]],tblProd[Product],0))</f>
        <v>2340</v>
      </c>
      <c r="I84" s="5">
        <f>tblVerkBerek[[#This Row],[Aantal]]*INDEX(tblProd[VerkPrijs],MATCH(tblVerkBerek[[#This Row],[Prod]],tblProd[Product],0))</f>
        <v>2880</v>
      </c>
      <c r="J84" s="5">
        <f>tblVerkBerek[[#This Row],[Omzet]]-tblVerkBerek[[#This Row],[Kosten]]</f>
        <v>540</v>
      </c>
      <c r="K84" s="4">
        <f>INDEX(tblKlant[Korting],MATCH(tblVerkBerek[[#This Row],[Klant]],tblKlant[Klant],0))</f>
        <v>0</v>
      </c>
      <c r="L84" s="5">
        <f>tblVerkBerek[[#This Row],[Omzet]]*(1-tblVerkBerek[[#This Row],[Korting]])-tblVerkBerek[[#This Row],[Kosten]]</f>
        <v>540</v>
      </c>
    </row>
    <row r="85" spans="2:12" x14ac:dyDescent="0.3">
      <c r="B85" s="1">
        <v>43387</v>
      </c>
      <c r="C85" t="s">
        <v>8</v>
      </c>
      <c r="D85" t="s">
        <v>5</v>
      </c>
      <c r="E85">
        <v>5</v>
      </c>
      <c r="F85" t="str">
        <f>INDEX(tblKlant[Regio],MATCH(tblVerkBerek[[#This Row],[Klant]],tblKlant[Klant],0))</f>
        <v>Zuid</v>
      </c>
      <c r="G85" t="str">
        <f>INDEX(tblProd[ProdNaam],MATCH(tblVerkBerek[[#This Row],[Prod]],tblProd[Product],0))</f>
        <v>Prod3</v>
      </c>
      <c r="H85" s="5">
        <f>tblVerkBerek[[#This Row],[Aantal]]*INDEX(tblProd[KostPrijs],MATCH(tblVerkBerek[[#This Row],[Prod]],tblProd[Product],0))</f>
        <v>600</v>
      </c>
      <c r="I85" s="5">
        <f>tblVerkBerek[[#This Row],[Aantal]]*INDEX(tblProd[VerkPrijs],MATCH(tblVerkBerek[[#This Row],[Prod]],tblProd[Product],0))</f>
        <v>725</v>
      </c>
      <c r="J85" s="5">
        <f>tblVerkBerek[[#This Row],[Omzet]]-tblVerkBerek[[#This Row],[Kosten]]</f>
        <v>125</v>
      </c>
      <c r="K85" s="4">
        <f>INDEX(tblKlant[Korting],MATCH(tblVerkBerek[[#This Row],[Klant]],tblKlant[Klant],0))</f>
        <v>0.01</v>
      </c>
      <c r="L85" s="5">
        <f>tblVerkBerek[[#This Row],[Omzet]]*(1-tblVerkBerek[[#This Row],[Korting]])-tblVerkBerek[[#This Row],[Kosten]]</f>
        <v>117.75</v>
      </c>
    </row>
    <row r="86" spans="2:12" x14ac:dyDescent="0.3">
      <c r="B86" s="1">
        <v>43659</v>
      </c>
      <c r="C86" t="s">
        <v>17</v>
      </c>
      <c r="D86" t="s">
        <v>7</v>
      </c>
      <c r="E86">
        <v>13</v>
      </c>
      <c r="F86" t="str">
        <f>INDEX(tblKlant[Regio],MATCH(tblVerkBerek[[#This Row],[Klant]],tblKlant[Klant],0))</f>
        <v>Zuid</v>
      </c>
      <c r="G86" t="str">
        <f>INDEX(tblProd[ProdNaam],MATCH(tblVerkBerek[[#This Row],[Prod]],tblProd[Product],0))</f>
        <v>Prod6</v>
      </c>
      <c r="H86" s="5">
        <f>tblVerkBerek[[#This Row],[Aantal]]*INDEX(tblProd[KostPrijs],MATCH(tblVerkBerek[[#This Row],[Prod]],tblProd[Product],0))</f>
        <v>1950</v>
      </c>
      <c r="I86" s="5">
        <f>tblVerkBerek[[#This Row],[Aantal]]*INDEX(tblProd[VerkPrijs],MATCH(tblVerkBerek[[#This Row],[Prod]],tblProd[Product],0))</f>
        <v>2600</v>
      </c>
      <c r="J86" s="5">
        <f>tblVerkBerek[[#This Row],[Omzet]]-tblVerkBerek[[#This Row],[Kosten]]</f>
        <v>650</v>
      </c>
      <c r="K86" s="4">
        <f>INDEX(tblKlant[Korting],MATCH(tblVerkBerek[[#This Row],[Klant]],tblKlant[Klant],0))</f>
        <v>0.05</v>
      </c>
      <c r="L86" s="5">
        <f>tblVerkBerek[[#This Row],[Omzet]]*(1-tblVerkBerek[[#This Row],[Korting]])-tblVerkBerek[[#This Row],[Kosten]]</f>
        <v>520</v>
      </c>
    </row>
    <row r="87" spans="2:12" x14ac:dyDescent="0.3">
      <c r="B87" s="1">
        <v>43670</v>
      </c>
      <c r="C87" t="s">
        <v>6</v>
      </c>
      <c r="D87" t="s">
        <v>14</v>
      </c>
      <c r="E87">
        <v>14</v>
      </c>
      <c r="F87" t="str">
        <f>INDEX(tblKlant[Regio],MATCH(tblVerkBerek[[#This Row],[Klant]],tblKlant[Klant],0))</f>
        <v>Noord</v>
      </c>
      <c r="G87" t="str">
        <f>INDEX(tblProd[ProdNaam],MATCH(tblVerkBerek[[#This Row],[Prod]],tblProd[Product],0))</f>
        <v>Prod1</v>
      </c>
      <c r="H87" s="5">
        <f>tblVerkBerek[[#This Row],[Aantal]]*INDEX(tblProd[KostPrijs],MATCH(tblVerkBerek[[#This Row],[Prod]],tblProd[Product],0))</f>
        <v>1400</v>
      </c>
      <c r="I87" s="5">
        <f>tblVerkBerek[[#This Row],[Aantal]]*INDEX(tblProd[VerkPrijs],MATCH(tblVerkBerek[[#This Row],[Prod]],tblProd[Product],0))</f>
        <v>1750</v>
      </c>
      <c r="J87" s="5">
        <f>tblVerkBerek[[#This Row],[Omzet]]-tblVerkBerek[[#This Row],[Kosten]]</f>
        <v>350</v>
      </c>
      <c r="K87" s="4">
        <f>INDEX(tblKlant[Korting],MATCH(tblVerkBerek[[#This Row],[Klant]],tblKlant[Klant],0))</f>
        <v>0</v>
      </c>
      <c r="L87" s="5">
        <f>tblVerkBerek[[#This Row],[Omzet]]*(1-tblVerkBerek[[#This Row],[Korting]])-tblVerkBerek[[#This Row],[Kosten]]</f>
        <v>350</v>
      </c>
    </row>
    <row r="88" spans="2:12" x14ac:dyDescent="0.3">
      <c r="B88" s="1">
        <v>43620</v>
      </c>
      <c r="C88" t="s">
        <v>13</v>
      </c>
      <c r="D88" t="s">
        <v>16</v>
      </c>
      <c r="E88">
        <v>12</v>
      </c>
      <c r="F88" t="str">
        <f>INDEX(tblKlant[Regio],MATCH(tblVerkBerek[[#This Row],[Klant]],tblKlant[Klant],0))</f>
        <v>Zuid</v>
      </c>
      <c r="G88" t="str">
        <f>INDEX(tblProd[ProdNaam],MATCH(tblVerkBerek[[#This Row],[Prod]],tblProd[Product],0))</f>
        <v>Prod5</v>
      </c>
      <c r="H88" s="5">
        <f>tblVerkBerek[[#This Row],[Aantal]]*INDEX(tblProd[KostPrijs],MATCH(tblVerkBerek[[#This Row],[Prod]],tblProd[Product],0))</f>
        <v>1680</v>
      </c>
      <c r="I88" s="5">
        <f>tblVerkBerek[[#This Row],[Aantal]]*INDEX(tblProd[VerkPrijs],MATCH(tblVerkBerek[[#This Row],[Prod]],tblProd[Product],0))</f>
        <v>2160</v>
      </c>
      <c r="J88" s="5">
        <f>tblVerkBerek[[#This Row],[Omzet]]-tblVerkBerek[[#This Row],[Kosten]]</f>
        <v>480</v>
      </c>
      <c r="K88" s="4">
        <f>INDEX(tblKlant[Korting],MATCH(tblVerkBerek[[#This Row],[Klant]],tblKlant[Klant],0))</f>
        <v>0.05</v>
      </c>
      <c r="L88" s="5">
        <f>tblVerkBerek[[#This Row],[Omzet]]*(1-tblVerkBerek[[#This Row],[Korting]])-tblVerkBerek[[#This Row],[Kosten]]</f>
        <v>372</v>
      </c>
    </row>
    <row r="89" spans="2:12" x14ac:dyDescent="0.3">
      <c r="B89" s="1">
        <v>43622</v>
      </c>
      <c r="C89" t="s">
        <v>12</v>
      </c>
      <c r="D89" t="s">
        <v>7</v>
      </c>
      <c r="E89">
        <v>7</v>
      </c>
      <c r="F89" t="str">
        <f>INDEX(tblKlant[Regio],MATCH(tblVerkBerek[[#This Row],[Klant]],tblKlant[Klant],0))</f>
        <v>Noord</v>
      </c>
      <c r="G89" t="str">
        <f>INDEX(tblProd[ProdNaam],MATCH(tblVerkBerek[[#This Row],[Prod]],tblProd[Product],0))</f>
        <v>Prod6</v>
      </c>
      <c r="H89" s="5">
        <f>tblVerkBerek[[#This Row],[Aantal]]*INDEX(tblProd[KostPrijs],MATCH(tblVerkBerek[[#This Row],[Prod]],tblProd[Product],0))</f>
        <v>1050</v>
      </c>
      <c r="I89" s="5">
        <f>tblVerkBerek[[#This Row],[Aantal]]*INDEX(tblProd[VerkPrijs],MATCH(tblVerkBerek[[#This Row],[Prod]],tblProd[Product],0))</f>
        <v>1400</v>
      </c>
      <c r="J89" s="5">
        <f>tblVerkBerek[[#This Row],[Omzet]]-tblVerkBerek[[#This Row],[Kosten]]</f>
        <v>350</v>
      </c>
      <c r="K89" s="4">
        <f>INDEX(tblKlant[Korting],MATCH(tblVerkBerek[[#This Row],[Klant]],tblKlant[Klant],0))</f>
        <v>0.01</v>
      </c>
      <c r="L89" s="5">
        <f>tblVerkBerek[[#This Row],[Omzet]]*(1-tblVerkBerek[[#This Row],[Korting]])-tblVerkBerek[[#This Row],[Kosten]]</f>
        <v>336</v>
      </c>
    </row>
    <row r="90" spans="2:12" x14ac:dyDescent="0.3">
      <c r="B90" s="1">
        <v>43622</v>
      </c>
      <c r="C90" t="s">
        <v>17</v>
      </c>
      <c r="D90" t="s">
        <v>16</v>
      </c>
      <c r="E90">
        <v>9</v>
      </c>
      <c r="F90" t="str">
        <f>INDEX(tblKlant[Regio],MATCH(tblVerkBerek[[#This Row],[Klant]],tblKlant[Klant],0))</f>
        <v>Zuid</v>
      </c>
      <c r="G90" t="str">
        <f>INDEX(tblProd[ProdNaam],MATCH(tblVerkBerek[[#This Row],[Prod]],tblProd[Product],0))</f>
        <v>Prod5</v>
      </c>
      <c r="H90" s="5">
        <f>tblVerkBerek[[#This Row],[Aantal]]*INDEX(tblProd[KostPrijs],MATCH(tblVerkBerek[[#This Row],[Prod]],tblProd[Product],0))</f>
        <v>1260</v>
      </c>
      <c r="I90" s="5">
        <f>tblVerkBerek[[#This Row],[Aantal]]*INDEX(tblProd[VerkPrijs],MATCH(tblVerkBerek[[#This Row],[Prod]],tblProd[Product],0))</f>
        <v>1620</v>
      </c>
      <c r="J90" s="5">
        <f>tblVerkBerek[[#This Row],[Omzet]]-tblVerkBerek[[#This Row],[Kosten]]</f>
        <v>360</v>
      </c>
      <c r="K90" s="4">
        <f>INDEX(tblKlant[Korting],MATCH(tblVerkBerek[[#This Row],[Klant]],tblKlant[Klant],0))</f>
        <v>0.05</v>
      </c>
      <c r="L90" s="5">
        <f>tblVerkBerek[[#This Row],[Omzet]]*(1-tblVerkBerek[[#This Row],[Korting]])-tblVerkBerek[[#This Row],[Kosten]]</f>
        <v>279</v>
      </c>
    </row>
    <row r="91" spans="2:12" x14ac:dyDescent="0.3">
      <c r="B91" s="1">
        <v>43592</v>
      </c>
      <c r="C91" t="s">
        <v>18</v>
      </c>
      <c r="D91" t="s">
        <v>5</v>
      </c>
      <c r="E91">
        <v>10</v>
      </c>
      <c r="F91" t="str">
        <f>INDEX(tblKlant[Regio],MATCH(tblVerkBerek[[#This Row],[Klant]],tblKlant[Klant],0))</f>
        <v>Noord</v>
      </c>
      <c r="G91" t="str">
        <f>INDEX(tblProd[ProdNaam],MATCH(tblVerkBerek[[#This Row],[Prod]],tblProd[Product],0))</f>
        <v>Prod3</v>
      </c>
      <c r="H91" s="5">
        <f>tblVerkBerek[[#This Row],[Aantal]]*INDEX(tblProd[KostPrijs],MATCH(tblVerkBerek[[#This Row],[Prod]],tblProd[Product],0))</f>
        <v>1200</v>
      </c>
      <c r="I91" s="5">
        <f>tblVerkBerek[[#This Row],[Aantal]]*INDEX(tblProd[VerkPrijs],MATCH(tblVerkBerek[[#This Row],[Prod]],tblProd[Product],0))</f>
        <v>1450</v>
      </c>
      <c r="J91" s="5">
        <f>tblVerkBerek[[#This Row],[Omzet]]-tblVerkBerek[[#This Row],[Kosten]]</f>
        <v>250</v>
      </c>
      <c r="K91" s="4">
        <f>INDEX(tblKlant[Korting],MATCH(tblVerkBerek[[#This Row],[Klant]],tblKlant[Klant],0))</f>
        <v>0</v>
      </c>
      <c r="L91" s="5">
        <f>tblVerkBerek[[#This Row],[Omzet]]*(1-tblVerkBerek[[#This Row],[Korting]])-tblVerkBerek[[#This Row],[Kosten]]</f>
        <v>250</v>
      </c>
    </row>
    <row r="92" spans="2:12" x14ac:dyDescent="0.3">
      <c r="B92" s="1">
        <v>43380</v>
      </c>
      <c r="C92" t="s">
        <v>15</v>
      </c>
      <c r="D92" t="s">
        <v>7</v>
      </c>
      <c r="E92">
        <v>14</v>
      </c>
      <c r="F92" t="str">
        <f>INDEX(tblKlant[Regio],MATCH(tblVerkBerek[[#This Row],[Klant]],tblKlant[Klant],0))</f>
        <v>Noord</v>
      </c>
      <c r="G92" t="str">
        <f>INDEX(tblProd[ProdNaam],MATCH(tblVerkBerek[[#This Row],[Prod]],tblProd[Product],0))</f>
        <v>Prod6</v>
      </c>
      <c r="H92" s="5">
        <f>tblVerkBerek[[#This Row],[Aantal]]*INDEX(tblProd[KostPrijs],MATCH(tblVerkBerek[[#This Row],[Prod]],tblProd[Product],0))</f>
        <v>2100</v>
      </c>
      <c r="I92" s="5">
        <f>tblVerkBerek[[#This Row],[Aantal]]*INDEX(tblProd[VerkPrijs],MATCH(tblVerkBerek[[#This Row],[Prod]],tblProd[Product],0))</f>
        <v>2800</v>
      </c>
      <c r="J92" s="5">
        <f>tblVerkBerek[[#This Row],[Omzet]]-tblVerkBerek[[#This Row],[Kosten]]</f>
        <v>700</v>
      </c>
      <c r="K92" s="4">
        <f>INDEX(tblKlant[Korting],MATCH(tblVerkBerek[[#This Row],[Klant]],tblKlant[Klant],0))</f>
        <v>0.01</v>
      </c>
      <c r="L92" s="5">
        <f>tblVerkBerek[[#This Row],[Omzet]]*(1-tblVerkBerek[[#This Row],[Korting]])-tblVerkBerek[[#This Row],[Kosten]]</f>
        <v>672</v>
      </c>
    </row>
    <row r="93" spans="2:12" x14ac:dyDescent="0.3">
      <c r="B93" s="1">
        <v>43809</v>
      </c>
      <c r="C93" t="s">
        <v>6</v>
      </c>
      <c r="D93" t="s">
        <v>16</v>
      </c>
      <c r="E93">
        <v>20</v>
      </c>
      <c r="F93" t="str">
        <f>INDEX(tblKlant[Regio],MATCH(tblVerkBerek[[#This Row],[Klant]],tblKlant[Klant],0))</f>
        <v>Noord</v>
      </c>
      <c r="G93" t="str">
        <f>INDEX(tblProd[ProdNaam],MATCH(tblVerkBerek[[#This Row],[Prod]],tblProd[Product],0))</f>
        <v>Prod5</v>
      </c>
      <c r="H93" s="5">
        <f>tblVerkBerek[[#This Row],[Aantal]]*INDEX(tblProd[KostPrijs],MATCH(tblVerkBerek[[#This Row],[Prod]],tblProd[Product],0))</f>
        <v>2800</v>
      </c>
      <c r="I93" s="5">
        <f>tblVerkBerek[[#This Row],[Aantal]]*INDEX(tblProd[VerkPrijs],MATCH(tblVerkBerek[[#This Row],[Prod]],tblProd[Product],0))</f>
        <v>3600</v>
      </c>
      <c r="J93" s="5">
        <f>tblVerkBerek[[#This Row],[Omzet]]-tblVerkBerek[[#This Row],[Kosten]]</f>
        <v>800</v>
      </c>
      <c r="K93" s="4">
        <f>INDEX(tblKlant[Korting],MATCH(tblVerkBerek[[#This Row],[Klant]],tblKlant[Klant],0))</f>
        <v>0</v>
      </c>
      <c r="L93" s="5">
        <f>tblVerkBerek[[#This Row],[Omzet]]*(1-tblVerkBerek[[#This Row],[Korting]])-tblVerkBerek[[#This Row],[Kosten]]</f>
        <v>800</v>
      </c>
    </row>
    <row r="94" spans="2:12" x14ac:dyDescent="0.3">
      <c r="B94" s="1">
        <v>43297</v>
      </c>
      <c r="C94" t="s">
        <v>15</v>
      </c>
      <c r="D94" t="s">
        <v>16</v>
      </c>
      <c r="E94">
        <v>12</v>
      </c>
      <c r="F94" t="str">
        <f>INDEX(tblKlant[Regio],MATCH(tblVerkBerek[[#This Row],[Klant]],tblKlant[Klant],0))</f>
        <v>Noord</v>
      </c>
      <c r="G94" t="str">
        <f>INDEX(tblProd[ProdNaam],MATCH(tblVerkBerek[[#This Row],[Prod]],tblProd[Product],0))</f>
        <v>Prod5</v>
      </c>
      <c r="H94" s="5">
        <f>tblVerkBerek[[#This Row],[Aantal]]*INDEX(tblProd[KostPrijs],MATCH(tblVerkBerek[[#This Row],[Prod]],tblProd[Product],0))</f>
        <v>1680</v>
      </c>
      <c r="I94" s="5">
        <f>tblVerkBerek[[#This Row],[Aantal]]*INDEX(tblProd[VerkPrijs],MATCH(tblVerkBerek[[#This Row],[Prod]],tblProd[Product],0))</f>
        <v>2160</v>
      </c>
      <c r="J94" s="5">
        <f>tblVerkBerek[[#This Row],[Omzet]]-tblVerkBerek[[#This Row],[Kosten]]</f>
        <v>480</v>
      </c>
      <c r="K94" s="4">
        <f>INDEX(tblKlant[Korting],MATCH(tblVerkBerek[[#This Row],[Klant]],tblKlant[Klant],0))</f>
        <v>0.01</v>
      </c>
      <c r="L94" s="5">
        <f>tblVerkBerek[[#This Row],[Omzet]]*(1-tblVerkBerek[[#This Row],[Korting]])-tblVerkBerek[[#This Row],[Kosten]]</f>
        <v>458.40000000000009</v>
      </c>
    </row>
    <row r="95" spans="2:12" x14ac:dyDescent="0.3">
      <c r="B95" s="1">
        <v>43538</v>
      </c>
      <c r="C95" t="s">
        <v>11</v>
      </c>
      <c r="D95" t="s">
        <v>10</v>
      </c>
      <c r="E95">
        <v>13</v>
      </c>
      <c r="F95" t="str">
        <f>INDEX(tblKlant[Regio],MATCH(tblVerkBerek[[#This Row],[Klant]],tblKlant[Klant],0))</f>
        <v>Noord</v>
      </c>
      <c r="G95" t="str">
        <f>INDEX(tblProd[ProdNaam],MATCH(tblVerkBerek[[#This Row],[Prod]],tblProd[Product],0))</f>
        <v>Prod4</v>
      </c>
      <c r="H95" s="5">
        <f>tblVerkBerek[[#This Row],[Aantal]]*INDEX(tblProd[KostPrijs],MATCH(tblVerkBerek[[#This Row],[Prod]],tblProd[Product],0))</f>
        <v>1690</v>
      </c>
      <c r="I95" s="5">
        <f>tblVerkBerek[[#This Row],[Aantal]]*INDEX(tblProd[VerkPrijs],MATCH(tblVerkBerek[[#This Row],[Prod]],tblProd[Product],0))</f>
        <v>2080</v>
      </c>
      <c r="J95" s="5">
        <f>tblVerkBerek[[#This Row],[Omzet]]-tblVerkBerek[[#This Row],[Kosten]]</f>
        <v>390</v>
      </c>
      <c r="K95" s="4">
        <f>INDEX(tblKlant[Korting],MATCH(tblVerkBerek[[#This Row],[Klant]],tblKlant[Klant],0))</f>
        <v>0</v>
      </c>
      <c r="L95" s="5">
        <f>tblVerkBerek[[#This Row],[Omzet]]*(1-tblVerkBerek[[#This Row],[Korting]])-tblVerkBerek[[#This Row],[Kosten]]</f>
        <v>390</v>
      </c>
    </row>
    <row r="96" spans="2:12" x14ac:dyDescent="0.3">
      <c r="B96" s="1">
        <v>43519</v>
      </c>
      <c r="C96" t="s">
        <v>15</v>
      </c>
      <c r="D96" t="s">
        <v>19</v>
      </c>
      <c r="E96">
        <v>11</v>
      </c>
      <c r="F96" t="str">
        <f>INDEX(tblKlant[Regio],MATCH(tblVerkBerek[[#This Row],[Klant]],tblKlant[Klant],0))</f>
        <v>Noord</v>
      </c>
      <c r="G96" t="str">
        <f>INDEX(tblProd[ProdNaam],MATCH(tblVerkBerek[[#This Row],[Prod]],tblProd[Product],0))</f>
        <v>Prod2</v>
      </c>
      <c r="H96" s="5">
        <f>tblVerkBerek[[#This Row],[Aantal]]*INDEX(tblProd[KostPrijs],MATCH(tblVerkBerek[[#This Row],[Prod]],tblProd[Product],0))</f>
        <v>1210</v>
      </c>
      <c r="I96" s="5">
        <f>tblVerkBerek[[#This Row],[Aantal]]*INDEX(tblProd[VerkPrijs],MATCH(tblVerkBerek[[#This Row],[Prod]],tblProd[Product],0))</f>
        <v>1485</v>
      </c>
      <c r="J96" s="5">
        <f>tblVerkBerek[[#This Row],[Omzet]]-tblVerkBerek[[#This Row],[Kosten]]</f>
        <v>275</v>
      </c>
      <c r="K96" s="4">
        <f>INDEX(tblKlant[Korting],MATCH(tblVerkBerek[[#This Row],[Klant]],tblKlant[Klant],0))</f>
        <v>0.01</v>
      </c>
      <c r="L96" s="5">
        <f>tblVerkBerek[[#This Row],[Omzet]]*(1-tblVerkBerek[[#This Row],[Korting]])-tblVerkBerek[[#This Row],[Kosten]]</f>
        <v>260.15000000000009</v>
      </c>
    </row>
    <row r="97" spans="2:12" x14ac:dyDescent="0.3">
      <c r="B97" s="1">
        <v>43462</v>
      </c>
      <c r="C97" t="s">
        <v>13</v>
      </c>
      <c r="D97" t="s">
        <v>14</v>
      </c>
      <c r="E97">
        <v>6</v>
      </c>
      <c r="F97" t="str">
        <f>INDEX(tblKlant[Regio],MATCH(tblVerkBerek[[#This Row],[Klant]],tblKlant[Klant],0))</f>
        <v>Zuid</v>
      </c>
      <c r="G97" t="str">
        <f>INDEX(tblProd[ProdNaam],MATCH(tblVerkBerek[[#This Row],[Prod]],tblProd[Product],0))</f>
        <v>Prod1</v>
      </c>
      <c r="H97" s="5">
        <f>tblVerkBerek[[#This Row],[Aantal]]*INDEX(tblProd[KostPrijs],MATCH(tblVerkBerek[[#This Row],[Prod]],tblProd[Product],0))</f>
        <v>600</v>
      </c>
      <c r="I97" s="5">
        <f>tblVerkBerek[[#This Row],[Aantal]]*INDEX(tblProd[VerkPrijs],MATCH(tblVerkBerek[[#This Row],[Prod]],tblProd[Product],0))</f>
        <v>750</v>
      </c>
      <c r="J97" s="5">
        <f>tblVerkBerek[[#This Row],[Omzet]]-tblVerkBerek[[#This Row],[Kosten]]</f>
        <v>150</v>
      </c>
      <c r="K97" s="4">
        <f>INDEX(tblKlant[Korting],MATCH(tblVerkBerek[[#This Row],[Klant]],tblKlant[Klant],0))</f>
        <v>0.05</v>
      </c>
      <c r="L97" s="5">
        <f>tblVerkBerek[[#This Row],[Omzet]]*(1-tblVerkBerek[[#This Row],[Korting]])-tblVerkBerek[[#This Row],[Kosten]]</f>
        <v>112.5</v>
      </c>
    </row>
    <row r="98" spans="2:12" x14ac:dyDescent="0.3">
      <c r="B98" s="1">
        <v>43458</v>
      </c>
      <c r="C98" t="s">
        <v>12</v>
      </c>
      <c r="D98" t="s">
        <v>10</v>
      </c>
      <c r="E98">
        <v>18</v>
      </c>
      <c r="F98" t="str">
        <f>INDEX(tblKlant[Regio],MATCH(tblVerkBerek[[#This Row],[Klant]],tblKlant[Klant],0))</f>
        <v>Noord</v>
      </c>
      <c r="G98" t="str">
        <f>INDEX(tblProd[ProdNaam],MATCH(tblVerkBerek[[#This Row],[Prod]],tblProd[Product],0))</f>
        <v>Prod4</v>
      </c>
      <c r="H98" s="5">
        <f>tblVerkBerek[[#This Row],[Aantal]]*INDEX(tblProd[KostPrijs],MATCH(tblVerkBerek[[#This Row],[Prod]],tblProd[Product],0))</f>
        <v>2340</v>
      </c>
      <c r="I98" s="5">
        <f>tblVerkBerek[[#This Row],[Aantal]]*INDEX(tblProd[VerkPrijs],MATCH(tblVerkBerek[[#This Row],[Prod]],tblProd[Product],0))</f>
        <v>2880</v>
      </c>
      <c r="J98" s="5">
        <f>tblVerkBerek[[#This Row],[Omzet]]-tblVerkBerek[[#This Row],[Kosten]]</f>
        <v>540</v>
      </c>
      <c r="K98" s="4">
        <f>INDEX(tblKlant[Korting],MATCH(tblVerkBerek[[#This Row],[Klant]],tblKlant[Klant],0))</f>
        <v>0.01</v>
      </c>
      <c r="L98" s="5">
        <f>tblVerkBerek[[#This Row],[Omzet]]*(1-tblVerkBerek[[#This Row],[Korting]])-tblVerkBerek[[#This Row],[Kosten]]</f>
        <v>511.19999999999982</v>
      </c>
    </row>
    <row r="99" spans="2:12" x14ac:dyDescent="0.3">
      <c r="B99" s="1">
        <v>43373</v>
      </c>
      <c r="C99" t="s">
        <v>17</v>
      </c>
      <c r="D99" t="s">
        <v>7</v>
      </c>
      <c r="E99">
        <v>12</v>
      </c>
      <c r="F99" t="str">
        <f>INDEX(tblKlant[Regio],MATCH(tblVerkBerek[[#This Row],[Klant]],tblKlant[Klant],0))</f>
        <v>Zuid</v>
      </c>
      <c r="G99" t="str">
        <f>INDEX(tblProd[ProdNaam],MATCH(tblVerkBerek[[#This Row],[Prod]],tblProd[Product],0))</f>
        <v>Prod6</v>
      </c>
      <c r="H99" s="5">
        <f>tblVerkBerek[[#This Row],[Aantal]]*INDEX(tblProd[KostPrijs],MATCH(tblVerkBerek[[#This Row],[Prod]],tblProd[Product],0))</f>
        <v>1800</v>
      </c>
      <c r="I99" s="5">
        <f>tblVerkBerek[[#This Row],[Aantal]]*INDEX(tblProd[VerkPrijs],MATCH(tblVerkBerek[[#This Row],[Prod]],tblProd[Product],0))</f>
        <v>2400</v>
      </c>
      <c r="J99" s="5">
        <f>tblVerkBerek[[#This Row],[Omzet]]-tblVerkBerek[[#This Row],[Kosten]]</f>
        <v>600</v>
      </c>
      <c r="K99" s="4">
        <f>INDEX(tblKlant[Korting],MATCH(tblVerkBerek[[#This Row],[Klant]],tblKlant[Klant],0))</f>
        <v>0.05</v>
      </c>
      <c r="L99" s="5">
        <f>tblVerkBerek[[#This Row],[Omzet]]*(1-tblVerkBerek[[#This Row],[Korting]])-tblVerkBerek[[#This Row],[Kosten]]</f>
        <v>480</v>
      </c>
    </row>
    <row r="100" spans="2:12" x14ac:dyDescent="0.3">
      <c r="B100" s="1">
        <v>43502</v>
      </c>
      <c r="C100" t="s">
        <v>15</v>
      </c>
      <c r="D100" t="s">
        <v>16</v>
      </c>
      <c r="E100">
        <v>16</v>
      </c>
      <c r="F100" t="str">
        <f>INDEX(tblKlant[Regio],MATCH(tblVerkBerek[[#This Row],[Klant]],tblKlant[Klant],0))</f>
        <v>Noord</v>
      </c>
      <c r="G100" t="str">
        <f>INDEX(tblProd[ProdNaam],MATCH(tblVerkBerek[[#This Row],[Prod]],tblProd[Product],0))</f>
        <v>Prod5</v>
      </c>
      <c r="H100" s="5">
        <f>tblVerkBerek[[#This Row],[Aantal]]*INDEX(tblProd[KostPrijs],MATCH(tblVerkBerek[[#This Row],[Prod]],tblProd[Product],0))</f>
        <v>2240</v>
      </c>
      <c r="I100" s="5">
        <f>tblVerkBerek[[#This Row],[Aantal]]*INDEX(tblProd[VerkPrijs],MATCH(tblVerkBerek[[#This Row],[Prod]],tblProd[Product],0))</f>
        <v>2880</v>
      </c>
      <c r="J100" s="5">
        <f>tblVerkBerek[[#This Row],[Omzet]]-tblVerkBerek[[#This Row],[Kosten]]</f>
        <v>640</v>
      </c>
      <c r="K100" s="4">
        <f>INDEX(tblKlant[Korting],MATCH(tblVerkBerek[[#This Row],[Klant]],tblKlant[Klant],0))</f>
        <v>0.01</v>
      </c>
      <c r="L100" s="5">
        <f>tblVerkBerek[[#This Row],[Omzet]]*(1-tblVerkBerek[[#This Row],[Korting]])-tblVerkBerek[[#This Row],[Kosten]]</f>
        <v>611.19999999999982</v>
      </c>
    </row>
    <row r="101" spans="2:12" x14ac:dyDescent="0.3">
      <c r="B101" s="1">
        <v>43114</v>
      </c>
      <c r="C101" t="s">
        <v>12</v>
      </c>
      <c r="D101" t="s">
        <v>19</v>
      </c>
      <c r="E101">
        <v>15</v>
      </c>
      <c r="F101" t="str">
        <f>INDEX(tblKlant[Regio],MATCH(tblVerkBerek[[#This Row],[Klant]],tblKlant[Klant],0))</f>
        <v>Noord</v>
      </c>
      <c r="G101" t="str">
        <f>INDEX(tblProd[ProdNaam],MATCH(tblVerkBerek[[#This Row],[Prod]],tblProd[Product],0))</f>
        <v>Prod2</v>
      </c>
      <c r="H101" s="5">
        <f>tblVerkBerek[[#This Row],[Aantal]]*INDEX(tblProd[KostPrijs],MATCH(tblVerkBerek[[#This Row],[Prod]],tblProd[Product],0))</f>
        <v>1650</v>
      </c>
      <c r="I101" s="5">
        <f>tblVerkBerek[[#This Row],[Aantal]]*INDEX(tblProd[VerkPrijs],MATCH(tblVerkBerek[[#This Row],[Prod]],tblProd[Product],0))</f>
        <v>2025</v>
      </c>
      <c r="J101" s="5">
        <f>tblVerkBerek[[#This Row],[Omzet]]-tblVerkBerek[[#This Row],[Kosten]]</f>
        <v>375</v>
      </c>
      <c r="K101" s="4">
        <f>INDEX(tblKlant[Korting],MATCH(tblVerkBerek[[#This Row],[Klant]],tblKlant[Klant],0))</f>
        <v>0.01</v>
      </c>
      <c r="L101" s="5">
        <f>tblVerkBerek[[#This Row],[Omzet]]*(1-tblVerkBerek[[#This Row],[Korting]])-tblVerkBerek[[#This Row],[Kosten]]</f>
        <v>354.75</v>
      </c>
    </row>
    <row r="102" spans="2:12" x14ac:dyDescent="0.3">
      <c r="B102" s="1">
        <v>43857</v>
      </c>
      <c r="C102" t="s">
        <v>17</v>
      </c>
      <c r="D102" t="s">
        <v>16</v>
      </c>
      <c r="E102">
        <v>13</v>
      </c>
      <c r="F102" t="str">
        <f>INDEX(tblKlant[Regio],MATCH(tblVerkBerek[[#This Row],[Klant]],tblKlant[Klant],0))</f>
        <v>Zuid</v>
      </c>
      <c r="G102" t="str">
        <f>INDEX(tblProd[ProdNaam],MATCH(tblVerkBerek[[#This Row],[Prod]],tblProd[Product],0))</f>
        <v>Prod5</v>
      </c>
      <c r="H102" s="5">
        <f>tblVerkBerek[[#This Row],[Aantal]]*INDEX(tblProd[KostPrijs],MATCH(tblVerkBerek[[#This Row],[Prod]],tblProd[Product],0))</f>
        <v>1820</v>
      </c>
      <c r="I102" s="5">
        <f>tblVerkBerek[[#This Row],[Aantal]]*INDEX(tblProd[VerkPrijs],MATCH(tblVerkBerek[[#This Row],[Prod]],tblProd[Product],0))</f>
        <v>2340</v>
      </c>
      <c r="J102" s="5">
        <f>tblVerkBerek[[#This Row],[Omzet]]-tblVerkBerek[[#This Row],[Kosten]]</f>
        <v>520</v>
      </c>
      <c r="K102" s="4">
        <f>INDEX(tblKlant[Korting],MATCH(tblVerkBerek[[#This Row],[Klant]],tblKlant[Klant],0))</f>
        <v>0.05</v>
      </c>
      <c r="L102" s="5">
        <f>tblVerkBerek[[#This Row],[Omzet]]*(1-tblVerkBerek[[#This Row],[Korting]])-tblVerkBerek[[#This Row],[Kosten]]</f>
        <v>403</v>
      </c>
    </row>
    <row r="103" spans="2:12" x14ac:dyDescent="0.3">
      <c r="B103" s="1">
        <v>43535</v>
      </c>
      <c r="C103" t="s">
        <v>11</v>
      </c>
      <c r="D103" t="s">
        <v>14</v>
      </c>
      <c r="E103">
        <v>19</v>
      </c>
      <c r="F103" t="str">
        <f>INDEX(tblKlant[Regio],MATCH(tblVerkBerek[[#This Row],[Klant]],tblKlant[Klant],0))</f>
        <v>Noord</v>
      </c>
      <c r="G103" t="str">
        <f>INDEX(tblProd[ProdNaam],MATCH(tblVerkBerek[[#This Row],[Prod]],tblProd[Product],0))</f>
        <v>Prod1</v>
      </c>
      <c r="H103" s="5">
        <f>tblVerkBerek[[#This Row],[Aantal]]*INDEX(tblProd[KostPrijs],MATCH(tblVerkBerek[[#This Row],[Prod]],tblProd[Product],0))</f>
        <v>1900</v>
      </c>
      <c r="I103" s="5">
        <f>tblVerkBerek[[#This Row],[Aantal]]*INDEX(tblProd[VerkPrijs],MATCH(tblVerkBerek[[#This Row],[Prod]],tblProd[Product],0))</f>
        <v>2375</v>
      </c>
      <c r="J103" s="5">
        <f>tblVerkBerek[[#This Row],[Omzet]]-tblVerkBerek[[#This Row],[Kosten]]</f>
        <v>475</v>
      </c>
      <c r="K103" s="4">
        <f>INDEX(tblKlant[Korting],MATCH(tblVerkBerek[[#This Row],[Klant]],tblKlant[Klant],0))</f>
        <v>0</v>
      </c>
      <c r="L103" s="5">
        <f>tblVerkBerek[[#This Row],[Omzet]]*(1-tblVerkBerek[[#This Row],[Korting]])-tblVerkBerek[[#This Row],[Kosten]]</f>
        <v>475</v>
      </c>
    </row>
    <row r="104" spans="2:12" x14ac:dyDescent="0.3">
      <c r="B104" s="1">
        <v>43361</v>
      </c>
      <c r="C104" t="s">
        <v>4</v>
      </c>
      <c r="D104" t="s">
        <v>19</v>
      </c>
      <c r="E104">
        <v>11</v>
      </c>
      <c r="F104" t="str">
        <f>INDEX(tblKlant[Regio],MATCH(tblVerkBerek[[#This Row],[Klant]],tblKlant[Klant],0))</f>
        <v>Zuid</v>
      </c>
      <c r="G104" t="str">
        <f>INDEX(tblProd[ProdNaam],MATCH(tblVerkBerek[[#This Row],[Prod]],tblProd[Product],0))</f>
        <v>Prod2</v>
      </c>
      <c r="H104" s="5">
        <f>tblVerkBerek[[#This Row],[Aantal]]*INDEX(tblProd[KostPrijs],MATCH(tblVerkBerek[[#This Row],[Prod]],tblProd[Product],0))</f>
        <v>1210</v>
      </c>
      <c r="I104" s="5">
        <f>tblVerkBerek[[#This Row],[Aantal]]*INDEX(tblProd[VerkPrijs],MATCH(tblVerkBerek[[#This Row],[Prod]],tblProd[Product],0))</f>
        <v>1485</v>
      </c>
      <c r="J104" s="5">
        <f>tblVerkBerek[[#This Row],[Omzet]]-tblVerkBerek[[#This Row],[Kosten]]</f>
        <v>275</v>
      </c>
      <c r="K104" s="4">
        <f>INDEX(tblKlant[Korting],MATCH(tblVerkBerek[[#This Row],[Klant]],tblKlant[Klant],0))</f>
        <v>0.05</v>
      </c>
      <c r="L104" s="5">
        <f>tblVerkBerek[[#This Row],[Omzet]]*(1-tblVerkBerek[[#This Row],[Korting]])-tblVerkBerek[[#This Row],[Kosten]]</f>
        <v>200.75</v>
      </c>
    </row>
    <row r="105" spans="2:12" x14ac:dyDescent="0.3">
      <c r="B105" s="1">
        <v>43911</v>
      </c>
      <c r="C105" t="s">
        <v>8</v>
      </c>
      <c r="D105" t="s">
        <v>10</v>
      </c>
      <c r="E105">
        <v>15</v>
      </c>
      <c r="F105" t="str">
        <f>INDEX(tblKlant[Regio],MATCH(tblVerkBerek[[#This Row],[Klant]],tblKlant[Klant],0))</f>
        <v>Zuid</v>
      </c>
      <c r="G105" t="str">
        <f>INDEX(tblProd[ProdNaam],MATCH(tblVerkBerek[[#This Row],[Prod]],tblProd[Product],0))</f>
        <v>Prod4</v>
      </c>
      <c r="H105" s="5">
        <f>tblVerkBerek[[#This Row],[Aantal]]*INDEX(tblProd[KostPrijs],MATCH(tblVerkBerek[[#This Row],[Prod]],tblProd[Product],0))</f>
        <v>1950</v>
      </c>
      <c r="I105" s="5">
        <f>tblVerkBerek[[#This Row],[Aantal]]*INDEX(tblProd[VerkPrijs],MATCH(tblVerkBerek[[#This Row],[Prod]],tblProd[Product],0))</f>
        <v>2400</v>
      </c>
      <c r="J105" s="5">
        <f>tblVerkBerek[[#This Row],[Omzet]]-tblVerkBerek[[#This Row],[Kosten]]</f>
        <v>450</v>
      </c>
      <c r="K105" s="4">
        <f>INDEX(tblKlant[Korting],MATCH(tblVerkBerek[[#This Row],[Klant]],tblKlant[Klant],0))</f>
        <v>0.01</v>
      </c>
      <c r="L105" s="5">
        <f>tblVerkBerek[[#This Row],[Omzet]]*(1-tblVerkBerek[[#This Row],[Korting]])-tblVerkBerek[[#This Row],[Kosten]]</f>
        <v>426</v>
      </c>
    </row>
    <row r="106" spans="2:12" x14ac:dyDescent="0.3">
      <c r="B106" s="1">
        <v>43112</v>
      </c>
      <c r="C106" t="s">
        <v>18</v>
      </c>
      <c r="D106" t="s">
        <v>16</v>
      </c>
      <c r="E106">
        <v>14</v>
      </c>
      <c r="F106" t="str">
        <f>INDEX(tblKlant[Regio],MATCH(tblVerkBerek[[#This Row],[Klant]],tblKlant[Klant],0))</f>
        <v>Noord</v>
      </c>
      <c r="G106" t="str">
        <f>INDEX(tblProd[ProdNaam],MATCH(tblVerkBerek[[#This Row],[Prod]],tblProd[Product],0))</f>
        <v>Prod5</v>
      </c>
      <c r="H106" s="5">
        <f>tblVerkBerek[[#This Row],[Aantal]]*INDEX(tblProd[KostPrijs],MATCH(tblVerkBerek[[#This Row],[Prod]],tblProd[Product],0))</f>
        <v>1960</v>
      </c>
      <c r="I106" s="5">
        <f>tblVerkBerek[[#This Row],[Aantal]]*INDEX(tblProd[VerkPrijs],MATCH(tblVerkBerek[[#This Row],[Prod]],tblProd[Product],0))</f>
        <v>2520</v>
      </c>
      <c r="J106" s="5">
        <f>tblVerkBerek[[#This Row],[Omzet]]-tblVerkBerek[[#This Row],[Kosten]]</f>
        <v>560</v>
      </c>
      <c r="K106" s="4">
        <f>INDEX(tblKlant[Korting],MATCH(tblVerkBerek[[#This Row],[Klant]],tblKlant[Klant],0))</f>
        <v>0</v>
      </c>
      <c r="L106" s="5">
        <f>tblVerkBerek[[#This Row],[Omzet]]*(1-tblVerkBerek[[#This Row],[Korting]])-tblVerkBerek[[#This Row],[Kosten]]</f>
        <v>560</v>
      </c>
    </row>
    <row r="107" spans="2:12" x14ac:dyDescent="0.3">
      <c r="B107" s="1">
        <v>43420</v>
      </c>
      <c r="C107" t="s">
        <v>4</v>
      </c>
      <c r="D107" t="s">
        <v>7</v>
      </c>
      <c r="E107">
        <v>19</v>
      </c>
      <c r="F107" t="str">
        <f>INDEX(tblKlant[Regio],MATCH(tblVerkBerek[[#This Row],[Klant]],tblKlant[Klant],0))</f>
        <v>Zuid</v>
      </c>
      <c r="G107" t="str">
        <f>INDEX(tblProd[ProdNaam],MATCH(tblVerkBerek[[#This Row],[Prod]],tblProd[Product],0))</f>
        <v>Prod6</v>
      </c>
      <c r="H107" s="5">
        <f>tblVerkBerek[[#This Row],[Aantal]]*INDEX(tblProd[KostPrijs],MATCH(tblVerkBerek[[#This Row],[Prod]],tblProd[Product],0))</f>
        <v>2850</v>
      </c>
      <c r="I107" s="5">
        <f>tblVerkBerek[[#This Row],[Aantal]]*INDEX(tblProd[VerkPrijs],MATCH(tblVerkBerek[[#This Row],[Prod]],tblProd[Product],0))</f>
        <v>3800</v>
      </c>
      <c r="J107" s="5">
        <f>tblVerkBerek[[#This Row],[Omzet]]-tblVerkBerek[[#This Row],[Kosten]]</f>
        <v>950</v>
      </c>
      <c r="K107" s="4">
        <f>INDEX(tblKlant[Korting],MATCH(tblVerkBerek[[#This Row],[Klant]],tblKlant[Klant],0))</f>
        <v>0.05</v>
      </c>
      <c r="L107" s="5">
        <f>tblVerkBerek[[#This Row],[Omzet]]*(1-tblVerkBerek[[#This Row],[Korting]])-tblVerkBerek[[#This Row],[Kosten]]</f>
        <v>760</v>
      </c>
    </row>
    <row r="108" spans="2:12" x14ac:dyDescent="0.3">
      <c r="B108" s="1">
        <v>43808</v>
      </c>
      <c r="C108" t="s">
        <v>9</v>
      </c>
      <c r="D108" t="s">
        <v>14</v>
      </c>
      <c r="E108">
        <v>5</v>
      </c>
      <c r="F108" t="str">
        <f>INDEX(tblKlant[Regio],MATCH(tblVerkBerek[[#This Row],[Klant]],tblKlant[Klant],0))</f>
        <v>Noord</v>
      </c>
      <c r="G108" t="str">
        <f>INDEX(tblProd[ProdNaam],MATCH(tblVerkBerek[[#This Row],[Prod]],tblProd[Product],0))</f>
        <v>Prod1</v>
      </c>
      <c r="H108" s="5">
        <f>tblVerkBerek[[#This Row],[Aantal]]*INDEX(tblProd[KostPrijs],MATCH(tblVerkBerek[[#This Row],[Prod]],tblProd[Product],0))</f>
        <v>500</v>
      </c>
      <c r="I108" s="5">
        <f>tblVerkBerek[[#This Row],[Aantal]]*INDEX(tblProd[VerkPrijs],MATCH(tblVerkBerek[[#This Row],[Prod]],tblProd[Product],0))</f>
        <v>625</v>
      </c>
      <c r="J108" s="5">
        <f>tblVerkBerek[[#This Row],[Omzet]]-tblVerkBerek[[#This Row],[Kosten]]</f>
        <v>125</v>
      </c>
      <c r="K108" s="4">
        <f>INDEX(tblKlant[Korting],MATCH(tblVerkBerek[[#This Row],[Klant]],tblKlant[Klant],0))</f>
        <v>0.1</v>
      </c>
      <c r="L108" s="5">
        <f>tblVerkBerek[[#This Row],[Omzet]]*(1-tblVerkBerek[[#This Row],[Korting]])-tblVerkBerek[[#This Row],[Kosten]]</f>
        <v>62.5</v>
      </c>
    </row>
    <row r="109" spans="2:12" x14ac:dyDescent="0.3">
      <c r="B109" s="1">
        <v>43848</v>
      </c>
      <c r="C109" t="s">
        <v>4</v>
      </c>
      <c r="D109" t="s">
        <v>10</v>
      </c>
      <c r="E109">
        <v>13</v>
      </c>
      <c r="F109" t="str">
        <f>INDEX(tblKlant[Regio],MATCH(tblVerkBerek[[#This Row],[Klant]],tblKlant[Klant],0))</f>
        <v>Zuid</v>
      </c>
      <c r="G109" t="str">
        <f>INDEX(tblProd[ProdNaam],MATCH(tblVerkBerek[[#This Row],[Prod]],tblProd[Product],0))</f>
        <v>Prod4</v>
      </c>
      <c r="H109" s="5">
        <f>tblVerkBerek[[#This Row],[Aantal]]*INDEX(tblProd[KostPrijs],MATCH(tblVerkBerek[[#This Row],[Prod]],tblProd[Product],0))</f>
        <v>1690</v>
      </c>
      <c r="I109" s="5">
        <f>tblVerkBerek[[#This Row],[Aantal]]*INDEX(tblProd[VerkPrijs],MATCH(tblVerkBerek[[#This Row],[Prod]],tblProd[Product],0))</f>
        <v>2080</v>
      </c>
      <c r="J109" s="5">
        <f>tblVerkBerek[[#This Row],[Omzet]]-tblVerkBerek[[#This Row],[Kosten]]</f>
        <v>390</v>
      </c>
      <c r="K109" s="4">
        <f>INDEX(tblKlant[Korting],MATCH(tblVerkBerek[[#This Row],[Klant]],tblKlant[Klant],0))</f>
        <v>0.05</v>
      </c>
      <c r="L109" s="5">
        <f>tblVerkBerek[[#This Row],[Omzet]]*(1-tblVerkBerek[[#This Row],[Korting]])-tblVerkBerek[[#This Row],[Kosten]]</f>
        <v>286</v>
      </c>
    </row>
    <row r="110" spans="2:12" x14ac:dyDescent="0.3">
      <c r="B110" s="1">
        <v>43636</v>
      </c>
      <c r="C110" t="s">
        <v>12</v>
      </c>
      <c r="D110" t="s">
        <v>14</v>
      </c>
      <c r="E110">
        <v>9</v>
      </c>
      <c r="F110" t="str">
        <f>INDEX(tblKlant[Regio],MATCH(tblVerkBerek[[#This Row],[Klant]],tblKlant[Klant],0))</f>
        <v>Noord</v>
      </c>
      <c r="G110" t="str">
        <f>INDEX(tblProd[ProdNaam],MATCH(tblVerkBerek[[#This Row],[Prod]],tblProd[Product],0))</f>
        <v>Prod1</v>
      </c>
      <c r="H110" s="5">
        <f>tblVerkBerek[[#This Row],[Aantal]]*INDEX(tblProd[KostPrijs],MATCH(tblVerkBerek[[#This Row],[Prod]],tblProd[Product],0))</f>
        <v>900</v>
      </c>
      <c r="I110" s="5">
        <f>tblVerkBerek[[#This Row],[Aantal]]*INDEX(tblProd[VerkPrijs],MATCH(tblVerkBerek[[#This Row],[Prod]],tblProd[Product],0))</f>
        <v>1125</v>
      </c>
      <c r="J110" s="5">
        <f>tblVerkBerek[[#This Row],[Omzet]]-tblVerkBerek[[#This Row],[Kosten]]</f>
        <v>225</v>
      </c>
      <c r="K110" s="4">
        <f>INDEX(tblKlant[Korting],MATCH(tblVerkBerek[[#This Row],[Klant]],tblKlant[Klant],0))</f>
        <v>0.01</v>
      </c>
      <c r="L110" s="5">
        <f>tblVerkBerek[[#This Row],[Omzet]]*(1-tblVerkBerek[[#This Row],[Korting]])-tblVerkBerek[[#This Row],[Kosten]]</f>
        <v>213.75</v>
      </c>
    </row>
    <row r="111" spans="2:12" x14ac:dyDescent="0.3">
      <c r="B111" s="1">
        <v>43883</v>
      </c>
      <c r="C111" t="s">
        <v>8</v>
      </c>
      <c r="D111" t="s">
        <v>19</v>
      </c>
      <c r="E111">
        <v>11</v>
      </c>
      <c r="F111" t="str">
        <f>INDEX(tblKlant[Regio],MATCH(tblVerkBerek[[#This Row],[Klant]],tblKlant[Klant],0))</f>
        <v>Zuid</v>
      </c>
      <c r="G111" t="str">
        <f>INDEX(tblProd[ProdNaam],MATCH(tblVerkBerek[[#This Row],[Prod]],tblProd[Product],0))</f>
        <v>Prod2</v>
      </c>
      <c r="H111" s="5">
        <f>tblVerkBerek[[#This Row],[Aantal]]*INDEX(tblProd[KostPrijs],MATCH(tblVerkBerek[[#This Row],[Prod]],tblProd[Product],0))</f>
        <v>1210</v>
      </c>
      <c r="I111" s="5">
        <f>tblVerkBerek[[#This Row],[Aantal]]*INDEX(tblProd[VerkPrijs],MATCH(tblVerkBerek[[#This Row],[Prod]],tblProd[Product],0))</f>
        <v>1485</v>
      </c>
      <c r="J111" s="5">
        <f>tblVerkBerek[[#This Row],[Omzet]]-tblVerkBerek[[#This Row],[Kosten]]</f>
        <v>275</v>
      </c>
      <c r="K111" s="4">
        <f>INDEX(tblKlant[Korting],MATCH(tblVerkBerek[[#This Row],[Klant]],tblKlant[Klant],0))</f>
        <v>0.01</v>
      </c>
      <c r="L111" s="5">
        <f>tblVerkBerek[[#This Row],[Omzet]]*(1-tblVerkBerek[[#This Row],[Korting]])-tblVerkBerek[[#This Row],[Kosten]]</f>
        <v>260.15000000000009</v>
      </c>
    </row>
    <row r="112" spans="2:12" x14ac:dyDescent="0.3">
      <c r="B112" s="1">
        <v>43918</v>
      </c>
      <c r="C112" t="s">
        <v>15</v>
      </c>
      <c r="D112" t="s">
        <v>14</v>
      </c>
      <c r="E112">
        <v>16</v>
      </c>
      <c r="F112" t="str">
        <f>INDEX(tblKlant[Regio],MATCH(tblVerkBerek[[#This Row],[Klant]],tblKlant[Klant],0))</f>
        <v>Noord</v>
      </c>
      <c r="G112" t="str">
        <f>INDEX(tblProd[ProdNaam],MATCH(tblVerkBerek[[#This Row],[Prod]],tblProd[Product],0))</f>
        <v>Prod1</v>
      </c>
      <c r="H112" s="5">
        <f>tblVerkBerek[[#This Row],[Aantal]]*INDEX(tblProd[KostPrijs],MATCH(tblVerkBerek[[#This Row],[Prod]],tblProd[Product],0))</f>
        <v>1600</v>
      </c>
      <c r="I112" s="5">
        <f>tblVerkBerek[[#This Row],[Aantal]]*INDEX(tblProd[VerkPrijs],MATCH(tblVerkBerek[[#This Row],[Prod]],tblProd[Product],0))</f>
        <v>2000</v>
      </c>
      <c r="J112" s="5">
        <f>tblVerkBerek[[#This Row],[Omzet]]-tblVerkBerek[[#This Row],[Kosten]]</f>
        <v>400</v>
      </c>
      <c r="K112" s="4">
        <f>INDEX(tblKlant[Korting],MATCH(tblVerkBerek[[#This Row],[Klant]],tblKlant[Klant],0))</f>
        <v>0.01</v>
      </c>
      <c r="L112" s="5">
        <f>tblVerkBerek[[#This Row],[Omzet]]*(1-tblVerkBerek[[#This Row],[Korting]])-tblVerkBerek[[#This Row],[Kosten]]</f>
        <v>380</v>
      </c>
    </row>
    <row r="113" spans="2:12" x14ac:dyDescent="0.3">
      <c r="B113" s="1">
        <v>43783</v>
      </c>
      <c r="C113" t="s">
        <v>8</v>
      </c>
      <c r="D113" t="s">
        <v>5</v>
      </c>
      <c r="E113">
        <v>20</v>
      </c>
      <c r="F113" t="str">
        <f>INDEX(tblKlant[Regio],MATCH(tblVerkBerek[[#This Row],[Klant]],tblKlant[Klant],0))</f>
        <v>Zuid</v>
      </c>
      <c r="G113" t="str">
        <f>INDEX(tblProd[ProdNaam],MATCH(tblVerkBerek[[#This Row],[Prod]],tblProd[Product],0))</f>
        <v>Prod3</v>
      </c>
      <c r="H113" s="5">
        <f>tblVerkBerek[[#This Row],[Aantal]]*INDEX(tblProd[KostPrijs],MATCH(tblVerkBerek[[#This Row],[Prod]],tblProd[Product],0))</f>
        <v>2400</v>
      </c>
      <c r="I113" s="5">
        <f>tblVerkBerek[[#This Row],[Aantal]]*INDEX(tblProd[VerkPrijs],MATCH(tblVerkBerek[[#This Row],[Prod]],tblProd[Product],0))</f>
        <v>2900</v>
      </c>
      <c r="J113" s="5">
        <f>tblVerkBerek[[#This Row],[Omzet]]-tblVerkBerek[[#This Row],[Kosten]]</f>
        <v>500</v>
      </c>
      <c r="K113" s="4">
        <f>INDEX(tblKlant[Korting],MATCH(tblVerkBerek[[#This Row],[Klant]],tblKlant[Klant],0))</f>
        <v>0.01</v>
      </c>
      <c r="L113" s="5">
        <f>tblVerkBerek[[#This Row],[Omzet]]*(1-tblVerkBerek[[#This Row],[Korting]])-tblVerkBerek[[#This Row],[Kosten]]</f>
        <v>471</v>
      </c>
    </row>
    <row r="114" spans="2:12" x14ac:dyDescent="0.3">
      <c r="B114" s="1">
        <v>43921</v>
      </c>
      <c r="C114" t="s">
        <v>17</v>
      </c>
      <c r="D114" t="s">
        <v>19</v>
      </c>
      <c r="E114">
        <v>5</v>
      </c>
      <c r="F114" t="str">
        <f>INDEX(tblKlant[Regio],MATCH(tblVerkBerek[[#This Row],[Klant]],tblKlant[Klant],0))</f>
        <v>Zuid</v>
      </c>
      <c r="G114" t="str">
        <f>INDEX(tblProd[ProdNaam],MATCH(tblVerkBerek[[#This Row],[Prod]],tblProd[Product],0))</f>
        <v>Prod2</v>
      </c>
      <c r="H114" s="5">
        <f>tblVerkBerek[[#This Row],[Aantal]]*INDEX(tblProd[KostPrijs],MATCH(tblVerkBerek[[#This Row],[Prod]],tblProd[Product],0))</f>
        <v>550</v>
      </c>
      <c r="I114" s="5">
        <f>tblVerkBerek[[#This Row],[Aantal]]*INDEX(tblProd[VerkPrijs],MATCH(tblVerkBerek[[#This Row],[Prod]],tblProd[Product],0))</f>
        <v>675</v>
      </c>
      <c r="J114" s="5">
        <f>tblVerkBerek[[#This Row],[Omzet]]-tblVerkBerek[[#This Row],[Kosten]]</f>
        <v>125</v>
      </c>
      <c r="K114" s="4">
        <f>INDEX(tblKlant[Korting],MATCH(tblVerkBerek[[#This Row],[Klant]],tblKlant[Klant],0))</f>
        <v>0.05</v>
      </c>
      <c r="L114" s="5">
        <f>tblVerkBerek[[#This Row],[Omzet]]*(1-tblVerkBerek[[#This Row],[Korting]])-tblVerkBerek[[#This Row],[Kosten]]</f>
        <v>91.25</v>
      </c>
    </row>
    <row r="115" spans="2:12" x14ac:dyDescent="0.3">
      <c r="B115" s="1">
        <v>43176</v>
      </c>
      <c r="C115" t="s">
        <v>8</v>
      </c>
      <c r="D115" t="s">
        <v>19</v>
      </c>
      <c r="E115">
        <v>9</v>
      </c>
      <c r="F115" t="str">
        <f>INDEX(tblKlant[Regio],MATCH(tblVerkBerek[[#This Row],[Klant]],tblKlant[Klant],0))</f>
        <v>Zuid</v>
      </c>
      <c r="G115" t="str">
        <f>INDEX(tblProd[ProdNaam],MATCH(tblVerkBerek[[#This Row],[Prod]],tblProd[Product],0))</f>
        <v>Prod2</v>
      </c>
      <c r="H115" s="5">
        <f>tblVerkBerek[[#This Row],[Aantal]]*INDEX(tblProd[KostPrijs],MATCH(tblVerkBerek[[#This Row],[Prod]],tblProd[Product],0))</f>
        <v>990</v>
      </c>
      <c r="I115" s="5">
        <f>tblVerkBerek[[#This Row],[Aantal]]*INDEX(tblProd[VerkPrijs],MATCH(tblVerkBerek[[#This Row],[Prod]],tblProd[Product],0))</f>
        <v>1215</v>
      </c>
      <c r="J115" s="5">
        <f>tblVerkBerek[[#This Row],[Omzet]]-tblVerkBerek[[#This Row],[Kosten]]</f>
        <v>225</v>
      </c>
      <c r="K115" s="4">
        <f>INDEX(tblKlant[Korting],MATCH(tblVerkBerek[[#This Row],[Klant]],tblKlant[Klant],0))</f>
        <v>0.01</v>
      </c>
      <c r="L115" s="5">
        <f>tblVerkBerek[[#This Row],[Omzet]]*(1-tblVerkBerek[[#This Row],[Korting]])-tblVerkBerek[[#This Row],[Kosten]]</f>
        <v>212.84999999999991</v>
      </c>
    </row>
    <row r="116" spans="2:12" x14ac:dyDescent="0.3">
      <c r="B116" s="1">
        <v>43358</v>
      </c>
      <c r="C116" t="s">
        <v>8</v>
      </c>
      <c r="D116" t="s">
        <v>10</v>
      </c>
      <c r="E116">
        <v>19</v>
      </c>
      <c r="F116" t="str">
        <f>INDEX(tblKlant[Regio],MATCH(tblVerkBerek[[#This Row],[Klant]],tblKlant[Klant],0))</f>
        <v>Zuid</v>
      </c>
      <c r="G116" t="str">
        <f>INDEX(tblProd[ProdNaam],MATCH(tblVerkBerek[[#This Row],[Prod]],tblProd[Product],0))</f>
        <v>Prod4</v>
      </c>
      <c r="H116" s="5">
        <f>tblVerkBerek[[#This Row],[Aantal]]*INDEX(tblProd[KostPrijs],MATCH(tblVerkBerek[[#This Row],[Prod]],tblProd[Product],0))</f>
        <v>2470</v>
      </c>
      <c r="I116" s="5">
        <f>tblVerkBerek[[#This Row],[Aantal]]*INDEX(tblProd[VerkPrijs],MATCH(tblVerkBerek[[#This Row],[Prod]],tblProd[Product],0))</f>
        <v>3040</v>
      </c>
      <c r="J116" s="5">
        <f>tblVerkBerek[[#This Row],[Omzet]]-tblVerkBerek[[#This Row],[Kosten]]</f>
        <v>570</v>
      </c>
      <c r="K116" s="4">
        <f>INDEX(tblKlant[Korting],MATCH(tblVerkBerek[[#This Row],[Klant]],tblKlant[Klant],0))</f>
        <v>0.01</v>
      </c>
      <c r="L116" s="5">
        <f>tblVerkBerek[[#This Row],[Omzet]]*(1-tblVerkBerek[[#This Row],[Korting]])-tblVerkBerek[[#This Row],[Kosten]]</f>
        <v>539.59999999999991</v>
      </c>
    </row>
    <row r="117" spans="2:12" x14ac:dyDescent="0.3">
      <c r="B117" s="1">
        <v>43479</v>
      </c>
      <c r="C117" t="s">
        <v>17</v>
      </c>
      <c r="D117" t="s">
        <v>19</v>
      </c>
      <c r="E117">
        <v>18</v>
      </c>
      <c r="F117" t="str">
        <f>INDEX(tblKlant[Regio],MATCH(tblVerkBerek[[#This Row],[Klant]],tblKlant[Klant],0))</f>
        <v>Zuid</v>
      </c>
      <c r="G117" t="str">
        <f>INDEX(tblProd[ProdNaam],MATCH(tblVerkBerek[[#This Row],[Prod]],tblProd[Product],0))</f>
        <v>Prod2</v>
      </c>
      <c r="H117" s="5">
        <f>tblVerkBerek[[#This Row],[Aantal]]*INDEX(tblProd[KostPrijs],MATCH(tblVerkBerek[[#This Row],[Prod]],tblProd[Product],0))</f>
        <v>1980</v>
      </c>
      <c r="I117" s="5">
        <f>tblVerkBerek[[#This Row],[Aantal]]*INDEX(tblProd[VerkPrijs],MATCH(tblVerkBerek[[#This Row],[Prod]],tblProd[Product],0))</f>
        <v>2430</v>
      </c>
      <c r="J117" s="5">
        <f>tblVerkBerek[[#This Row],[Omzet]]-tblVerkBerek[[#This Row],[Kosten]]</f>
        <v>450</v>
      </c>
      <c r="K117" s="4">
        <f>INDEX(tblKlant[Korting],MATCH(tblVerkBerek[[#This Row],[Klant]],tblKlant[Klant],0))</f>
        <v>0.05</v>
      </c>
      <c r="L117" s="5">
        <f>tblVerkBerek[[#This Row],[Omzet]]*(1-tblVerkBerek[[#This Row],[Korting]])-tblVerkBerek[[#This Row],[Kosten]]</f>
        <v>328.5</v>
      </c>
    </row>
    <row r="118" spans="2:12" x14ac:dyDescent="0.3">
      <c r="B118" s="1">
        <v>43140</v>
      </c>
      <c r="C118" t="s">
        <v>8</v>
      </c>
      <c r="D118" t="s">
        <v>5</v>
      </c>
      <c r="E118">
        <v>5</v>
      </c>
      <c r="F118" t="str">
        <f>INDEX(tblKlant[Regio],MATCH(tblVerkBerek[[#This Row],[Klant]],tblKlant[Klant],0))</f>
        <v>Zuid</v>
      </c>
      <c r="G118" t="str">
        <f>INDEX(tblProd[ProdNaam],MATCH(tblVerkBerek[[#This Row],[Prod]],tblProd[Product],0))</f>
        <v>Prod3</v>
      </c>
      <c r="H118" s="5">
        <f>tblVerkBerek[[#This Row],[Aantal]]*INDEX(tblProd[KostPrijs],MATCH(tblVerkBerek[[#This Row],[Prod]],tblProd[Product],0))</f>
        <v>600</v>
      </c>
      <c r="I118" s="5">
        <f>tblVerkBerek[[#This Row],[Aantal]]*INDEX(tblProd[VerkPrijs],MATCH(tblVerkBerek[[#This Row],[Prod]],tblProd[Product],0))</f>
        <v>725</v>
      </c>
      <c r="J118" s="5">
        <f>tblVerkBerek[[#This Row],[Omzet]]-tblVerkBerek[[#This Row],[Kosten]]</f>
        <v>125</v>
      </c>
      <c r="K118" s="4">
        <f>INDEX(tblKlant[Korting],MATCH(tblVerkBerek[[#This Row],[Klant]],tblKlant[Klant],0))</f>
        <v>0.01</v>
      </c>
      <c r="L118" s="5">
        <f>tblVerkBerek[[#This Row],[Omzet]]*(1-tblVerkBerek[[#This Row],[Korting]])-tblVerkBerek[[#This Row],[Kosten]]</f>
        <v>117.75</v>
      </c>
    </row>
    <row r="119" spans="2:12" x14ac:dyDescent="0.3">
      <c r="B119" s="1">
        <v>43172</v>
      </c>
      <c r="C119" t="s">
        <v>15</v>
      </c>
      <c r="D119" t="s">
        <v>19</v>
      </c>
      <c r="E119">
        <v>17</v>
      </c>
      <c r="F119" t="str">
        <f>INDEX(tblKlant[Regio],MATCH(tblVerkBerek[[#This Row],[Klant]],tblKlant[Klant],0))</f>
        <v>Noord</v>
      </c>
      <c r="G119" t="str">
        <f>INDEX(tblProd[ProdNaam],MATCH(tblVerkBerek[[#This Row],[Prod]],tblProd[Product],0))</f>
        <v>Prod2</v>
      </c>
      <c r="H119" s="5">
        <f>tblVerkBerek[[#This Row],[Aantal]]*INDEX(tblProd[KostPrijs],MATCH(tblVerkBerek[[#This Row],[Prod]],tblProd[Product],0))</f>
        <v>1870</v>
      </c>
      <c r="I119" s="5">
        <f>tblVerkBerek[[#This Row],[Aantal]]*INDEX(tblProd[VerkPrijs],MATCH(tblVerkBerek[[#This Row],[Prod]],tblProd[Product],0))</f>
        <v>2295</v>
      </c>
      <c r="J119" s="5">
        <f>tblVerkBerek[[#This Row],[Omzet]]-tblVerkBerek[[#This Row],[Kosten]]</f>
        <v>425</v>
      </c>
      <c r="K119" s="4">
        <f>INDEX(tblKlant[Korting],MATCH(tblVerkBerek[[#This Row],[Klant]],tblKlant[Klant],0))</f>
        <v>0.01</v>
      </c>
      <c r="L119" s="5">
        <f>tblVerkBerek[[#This Row],[Omzet]]*(1-tblVerkBerek[[#This Row],[Korting]])-tblVerkBerek[[#This Row],[Kosten]]</f>
        <v>402.05000000000018</v>
      </c>
    </row>
    <row r="120" spans="2:12" x14ac:dyDescent="0.3">
      <c r="B120" s="1">
        <v>43363</v>
      </c>
      <c r="C120" t="s">
        <v>17</v>
      </c>
      <c r="D120" t="s">
        <v>7</v>
      </c>
      <c r="E120">
        <v>19</v>
      </c>
      <c r="F120" t="str">
        <f>INDEX(tblKlant[Regio],MATCH(tblVerkBerek[[#This Row],[Klant]],tblKlant[Klant],0))</f>
        <v>Zuid</v>
      </c>
      <c r="G120" t="str">
        <f>INDEX(tblProd[ProdNaam],MATCH(tblVerkBerek[[#This Row],[Prod]],tblProd[Product],0))</f>
        <v>Prod6</v>
      </c>
      <c r="H120" s="5">
        <f>tblVerkBerek[[#This Row],[Aantal]]*INDEX(tblProd[KostPrijs],MATCH(tblVerkBerek[[#This Row],[Prod]],tblProd[Product],0))</f>
        <v>2850</v>
      </c>
      <c r="I120" s="5">
        <f>tblVerkBerek[[#This Row],[Aantal]]*INDEX(tblProd[VerkPrijs],MATCH(tblVerkBerek[[#This Row],[Prod]],tblProd[Product],0))</f>
        <v>3800</v>
      </c>
      <c r="J120" s="5">
        <f>tblVerkBerek[[#This Row],[Omzet]]-tblVerkBerek[[#This Row],[Kosten]]</f>
        <v>950</v>
      </c>
      <c r="K120" s="4">
        <f>INDEX(tblKlant[Korting],MATCH(tblVerkBerek[[#This Row],[Klant]],tblKlant[Klant],0))</f>
        <v>0.05</v>
      </c>
      <c r="L120" s="5">
        <f>tblVerkBerek[[#This Row],[Omzet]]*(1-tblVerkBerek[[#This Row],[Korting]])-tblVerkBerek[[#This Row],[Kosten]]</f>
        <v>760</v>
      </c>
    </row>
    <row r="121" spans="2:12" x14ac:dyDescent="0.3">
      <c r="B121" s="1">
        <v>43687</v>
      </c>
      <c r="C121" t="s">
        <v>18</v>
      </c>
      <c r="D121" t="s">
        <v>7</v>
      </c>
      <c r="E121">
        <v>14</v>
      </c>
      <c r="F121" t="str">
        <f>INDEX(tblKlant[Regio],MATCH(tblVerkBerek[[#This Row],[Klant]],tblKlant[Klant],0))</f>
        <v>Noord</v>
      </c>
      <c r="G121" t="str">
        <f>INDEX(tblProd[ProdNaam],MATCH(tblVerkBerek[[#This Row],[Prod]],tblProd[Product],0))</f>
        <v>Prod6</v>
      </c>
      <c r="H121" s="5">
        <f>tblVerkBerek[[#This Row],[Aantal]]*INDEX(tblProd[KostPrijs],MATCH(tblVerkBerek[[#This Row],[Prod]],tblProd[Product],0))</f>
        <v>2100</v>
      </c>
      <c r="I121" s="5">
        <f>tblVerkBerek[[#This Row],[Aantal]]*INDEX(tblProd[VerkPrijs],MATCH(tblVerkBerek[[#This Row],[Prod]],tblProd[Product],0))</f>
        <v>2800</v>
      </c>
      <c r="J121" s="5">
        <f>tblVerkBerek[[#This Row],[Omzet]]-tblVerkBerek[[#This Row],[Kosten]]</f>
        <v>700</v>
      </c>
      <c r="K121" s="4">
        <f>INDEX(tblKlant[Korting],MATCH(tblVerkBerek[[#This Row],[Klant]],tblKlant[Klant],0))</f>
        <v>0</v>
      </c>
      <c r="L121" s="5">
        <f>tblVerkBerek[[#This Row],[Omzet]]*(1-tblVerkBerek[[#This Row],[Korting]])-tblVerkBerek[[#This Row],[Kosten]]</f>
        <v>700</v>
      </c>
    </row>
    <row r="122" spans="2:12" x14ac:dyDescent="0.3">
      <c r="B122" s="1">
        <v>43163</v>
      </c>
      <c r="C122" t="s">
        <v>17</v>
      </c>
      <c r="D122" t="s">
        <v>19</v>
      </c>
      <c r="E122">
        <v>11</v>
      </c>
      <c r="F122" t="str">
        <f>INDEX(tblKlant[Regio],MATCH(tblVerkBerek[[#This Row],[Klant]],tblKlant[Klant],0))</f>
        <v>Zuid</v>
      </c>
      <c r="G122" t="str">
        <f>INDEX(tblProd[ProdNaam],MATCH(tblVerkBerek[[#This Row],[Prod]],tblProd[Product],0))</f>
        <v>Prod2</v>
      </c>
      <c r="H122" s="5">
        <f>tblVerkBerek[[#This Row],[Aantal]]*INDEX(tblProd[KostPrijs],MATCH(tblVerkBerek[[#This Row],[Prod]],tblProd[Product],0))</f>
        <v>1210</v>
      </c>
      <c r="I122" s="5">
        <f>tblVerkBerek[[#This Row],[Aantal]]*INDEX(tblProd[VerkPrijs],MATCH(tblVerkBerek[[#This Row],[Prod]],tblProd[Product],0))</f>
        <v>1485</v>
      </c>
      <c r="J122" s="5">
        <f>tblVerkBerek[[#This Row],[Omzet]]-tblVerkBerek[[#This Row],[Kosten]]</f>
        <v>275</v>
      </c>
      <c r="K122" s="4">
        <f>INDEX(tblKlant[Korting],MATCH(tblVerkBerek[[#This Row],[Klant]],tblKlant[Klant],0))</f>
        <v>0.05</v>
      </c>
      <c r="L122" s="5">
        <f>tblVerkBerek[[#This Row],[Omzet]]*(1-tblVerkBerek[[#This Row],[Korting]])-tblVerkBerek[[#This Row],[Kosten]]</f>
        <v>200.75</v>
      </c>
    </row>
    <row r="123" spans="2:12" x14ac:dyDescent="0.3">
      <c r="B123" s="1">
        <v>43228</v>
      </c>
      <c r="C123" t="s">
        <v>17</v>
      </c>
      <c r="D123" t="s">
        <v>7</v>
      </c>
      <c r="E123">
        <v>17</v>
      </c>
      <c r="F123" t="str">
        <f>INDEX(tblKlant[Regio],MATCH(tblVerkBerek[[#This Row],[Klant]],tblKlant[Klant],0))</f>
        <v>Zuid</v>
      </c>
      <c r="G123" t="str">
        <f>INDEX(tblProd[ProdNaam],MATCH(tblVerkBerek[[#This Row],[Prod]],tblProd[Product],0))</f>
        <v>Prod6</v>
      </c>
      <c r="H123" s="5">
        <f>tblVerkBerek[[#This Row],[Aantal]]*INDEX(tblProd[KostPrijs],MATCH(tblVerkBerek[[#This Row],[Prod]],tblProd[Product],0))</f>
        <v>2550</v>
      </c>
      <c r="I123" s="5">
        <f>tblVerkBerek[[#This Row],[Aantal]]*INDEX(tblProd[VerkPrijs],MATCH(tblVerkBerek[[#This Row],[Prod]],tblProd[Product],0))</f>
        <v>3400</v>
      </c>
      <c r="J123" s="5">
        <f>tblVerkBerek[[#This Row],[Omzet]]-tblVerkBerek[[#This Row],[Kosten]]</f>
        <v>850</v>
      </c>
      <c r="K123" s="4">
        <f>INDEX(tblKlant[Korting],MATCH(tblVerkBerek[[#This Row],[Klant]],tblKlant[Klant],0))</f>
        <v>0.05</v>
      </c>
      <c r="L123" s="5">
        <f>tblVerkBerek[[#This Row],[Omzet]]*(1-tblVerkBerek[[#This Row],[Korting]])-tblVerkBerek[[#This Row],[Kosten]]</f>
        <v>680</v>
      </c>
    </row>
    <row r="124" spans="2:12" x14ac:dyDescent="0.3">
      <c r="B124" s="1">
        <v>43361</v>
      </c>
      <c r="C124" t="s">
        <v>18</v>
      </c>
      <c r="D124" t="s">
        <v>19</v>
      </c>
      <c r="E124">
        <v>18</v>
      </c>
      <c r="F124" t="str">
        <f>INDEX(tblKlant[Regio],MATCH(tblVerkBerek[[#This Row],[Klant]],tblKlant[Klant],0))</f>
        <v>Noord</v>
      </c>
      <c r="G124" t="str">
        <f>INDEX(tblProd[ProdNaam],MATCH(tblVerkBerek[[#This Row],[Prod]],tblProd[Product],0))</f>
        <v>Prod2</v>
      </c>
      <c r="H124" s="5">
        <f>tblVerkBerek[[#This Row],[Aantal]]*INDEX(tblProd[KostPrijs],MATCH(tblVerkBerek[[#This Row],[Prod]],tblProd[Product],0))</f>
        <v>1980</v>
      </c>
      <c r="I124" s="5">
        <f>tblVerkBerek[[#This Row],[Aantal]]*INDEX(tblProd[VerkPrijs],MATCH(tblVerkBerek[[#This Row],[Prod]],tblProd[Product],0))</f>
        <v>2430</v>
      </c>
      <c r="J124" s="5">
        <f>tblVerkBerek[[#This Row],[Omzet]]-tblVerkBerek[[#This Row],[Kosten]]</f>
        <v>450</v>
      </c>
      <c r="K124" s="4">
        <f>INDEX(tblKlant[Korting],MATCH(tblVerkBerek[[#This Row],[Klant]],tblKlant[Klant],0))</f>
        <v>0</v>
      </c>
      <c r="L124" s="5">
        <f>tblVerkBerek[[#This Row],[Omzet]]*(1-tblVerkBerek[[#This Row],[Korting]])-tblVerkBerek[[#This Row],[Kosten]]</f>
        <v>450</v>
      </c>
    </row>
    <row r="125" spans="2:12" x14ac:dyDescent="0.3">
      <c r="B125" s="1">
        <v>43381</v>
      </c>
      <c r="C125" t="s">
        <v>8</v>
      </c>
      <c r="D125" t="s">
        <v>14</v>
      </c>
      <c r="E125">
        <v>18</v>
      </c>
      <c r="F125" t="str">
        <f>INDEX(tblKlant[Regio],MATCH(tblVerkBerek[[#This Row],[Klant]],tblKlant[Klant],0))</f>
        <v>Zuid</v>
      </c>
      <c r="G125" t="str">
        <f>INDEX(tblProd[ProdNaam],MATCH(tblVerkBerek[[#This Row],[Prod]],tblProd[Product],0))</f>
        <v>Prod1</v>
      </c>
      <c r="H125" s="5">
        <f>tblVerkBerek[[#This Row],[Aantal]]*INDEX(tblProd[KostPrijs],MATCH(tblVerkBerek[[#This Row],[Prod]],tblProd[Product],0))</f>
        <v>1800</v>
      </c>
      <c r="I125" s="5">
        <f>tblVerkBerek[[#This Row],[Aantal]]*INDEX(tblProd[VerkPrijs],MATCH(tblVerkBerek[[#This Row],[Prod]],tblProd[Product],0))</f>
        <v>2250</v>
      </c>
      <c r="J125" s="5">
        <f>tblVerkBerek[[#This Row],[Omzet]]-tblVerkBerek[[#This Row],[Kosten]]</f>
        <v>450</v>
      </c>
      <c r="K125" s="4">
        <f>INDEX(tblKlant[Korting],MATCH(tblVerkBerek[[#This Row],[Klant]],tblKlant[Klant],0))</f>
        <v>0.01</v>
      </c>
      <c r="L125" s="5">
        <f>tblVerkBerek[[#This Row],[Omzet]]*(1-tblVerkBerek[[#This Row],[Korting]])-tblVerkBerek[[#This Row],[Kosten]]</f>
        <v>427.5</v>
      </c>
    </row>
    <row r="126" spans="2:12" x14ac:dyDescent="0.3">
      <c r="B126" s="1">
        <v>43377</v>
      </c>
      <c r="C126" t="s">
        <v>9</v>
      </c>
      <c r="D126" t="s">
        <v>19</v>
      </c>
      <c r="E126">
        <v>18</v>
      </c>
      <c r="F126" t="str">
        <f>INDEX(tblKlant[Regio],MATCH(tblVerkBerek[[#This Row],[Klant]],tblKlant[Klant],0))</f>
        <v>Noord</v>
      </c>
      <c r="G126" t="str">
        <f>INDEX(tblProd[ProdNaam],MATCH(tblVerkBerek[[#This Row],[Prod]],tblProd[Product],0))</f>
        <v>Prod2</v>
      </c>
      <c r="H126" s="5">
        <f>tblVerkBerek[[#This Row],[Aantal]]*INDEX(tblProd[KostPrijs],MATCH(tblVerkBerek[[#This Row],[Prod]],tblProd[Product],0))</f>
        <v>1980</v>
      </c>
      <c r="I126" s="5">
        <f>tblVerkBerek[[#This Row],[Aantal]]*INDEX(tblProd[VerkPrijs],MATCH(tblVerkBerek[[#This Row],[Prod]],tblProd[Product],0))</f>
        <v>2430</v>
      </c>
      <c r="J126" s="5">
        <f>tblVerkBerek[[#This Row],[Omzet]]-tblVerkBerek[[#This Row],[Kosten]]</f>
        <v>450</v>
      </c>
      <c r="K126" s="4">
        <f>INDEX(tblKlant[Korting],MATCH(tblVerkBerek[[#This Row],[Klant]],tblKlant[Klant],0))</f>
        <v>0.1</v>
      </c>
      <c r="L126" s="5">
        <f>tblVerkBerek[[#This Row],[Omzet]]*(1-tblVerkBerek[[#This Row],[Korting]])-tblVerkBerek[[#This Row],[Kosten]]</f>
        <v>207</v>
      </c>
    </row>
    <row r="127" spans="2:12" x14ac:dyDescent="0.3">
      <c r="B127" s="1">
        <v>43411</v>
      </c>
      <c r="C127" t="s">
        <v>8</v>
      </c>
      <c r="D127" t="s">
        <v>10</v>
      </c>
      <c r="E127">
        <v>11</v>
      </c>
      <c r="F127" t="str">
        <f>INDEX(tblKlant[Regio],MATCH(tblVerkBerek[[#This Row],[Klant]],tblKlant[Klant],0))</f>
        <v>Zuid</v>
      </c>
      <c r="G127" t="str">
        <f>INDEX(tblProd[ProdNaam],MATCH(tblVerkBerek[[#This Row],[Prod]],tblProd[Product],0))</f>
        <v>Prod4</v>
      </c>
      <c r="H127" s="5">
        <f>tblVerkBerek[[#This Row],[Aantal]]*INDEX(tblProd[KostPrijs],MATCH(tblVerkBerek[[#This Row],[Prod]],tblProd[Product],0))</f>
        <v>1430</v>
      </c>
      <c r="I127" s="5">
        <f>tblVerkBerek[[#This Row],[Aantal]]*INDEX(tblProd[VerkPrijs],MATCH(tblVerkBerek[[#This Row],[Prod]],tblProd[Product],0))</f>
        <v>1760</v>
      </c>
      <c r="J127" s="5">
        <f>tblVerkBerek[[#This Row],[Omzet]]-tblVerkBerek[[#This Row],[Kosten]]</f>
        <v>330</v>
      </c>
      <c r="K127" s="4">
        <f>INDEX(tblKlant[Korting],MATCH(tblVerkBerek[[#This Row],[Klant]],tblKlant[Klant],0))</f>
        <v>0.01</v>
      </c>
      <c r="L127" s="5">
        <f>tblVerkBerek[[#This Row],[Omzet]]*(1-tblVerkBerek[[#This Row],[Korting]])-tblVerkBerek[[#This Row],[Kosten]]</f>
        <v>312.40000000000009</v>
      </c>
    </row>
    <row r="128" spans="2:12" x14ac:dyDescent="0.3">
      <c r="B128" s="1">
        <v>43855</v>
      </c>
      <c r="C128" t="s">
        <v>13</v>
      </c>
      <c r="D128" t="s">
        <v>16</v>
      </c>
      <c r="E128">
        <v>7</v>
      </c>
      <c r="F128" t="str">
        <f>INDEX(tblKlant[Regio],MATCH(tblVerkBerek[[#This Row],[Klant]],tblKlant[Klant],0))</f>
        <v>Zuid</v>
      </c>
      <c r="G128" t="str">
        <f>INDEX(tblProd[ProdNaam],MATCH(tblVerkBerek[[#This Row],[Prod]],tblProd[Product],0))</f>
        <v>Prod5</v>
      </c>
      <c r="H128" s="5">
        <f>tblVerkBerek[[#This Row],[Aantal]]*INDEX(tblProd[KostPrijs],MATCH(tblVerkBerek[[#This Row],[Prod]],tblProd[Product],0))</f>
        <v>980</v>
      </c>
      <c r="I128" s="5">
        <f>tblVerkBerek[[#This Row],[Aantal]]*INDEX(tblProd[VerkPrijs],MATCH(tblVerkBerek[[#This Row],[Prod]],tblProd[Product],0))</f>
        <v>1260</v>
      </c>
      <c r="J128" s="5">
        <f>tblVerkBerek[[#This Row],[Omzet]]-tblVerkBerek[[#This Row],[Kosten]]</f>
        <v>280</v>
      </c>
      <c r="K128" s="4">
        <f>INDEX(tblKlant[Korting],MATCH(tblVerkBerek[[#This Row],[Klant]],tblKlant[Klant],0))</f>
        <v>0.05</v>
      </c>
      <c r="L128" s="5">
        <f>tblVerkBerek[[#This Row],[Omzet]]*(1-tblVerkBerek[[#This Row],[Korting]])-tblVerkBerek[[#This Row],[Kosten]]</f>
        <v>217</v>
      </c>
    </row>
    <row r="129" spans="2:12" x14ac:dyDescent="0.3">
      <c r="B129" s="1">
        <v>43534</v>
      </c>
      <c r="C129" t="s">
        <v>11</v>
      </c>
      <c r="D129" t="s">
        <v>16</v>
      </c>
      <c r="E129">
        <v>6</v>
      </c>
      <c r="F129" t="str">
        <f>INDEX(tblKlant[Regio],MATCH(tblVerkBerek[[#This Row],[Klant]],tblKlant[Klant],0))</f>
        <v>Noord</v>
      </c>
      <c r="G129" t="str">
        <f>INDEX(tblProd[ProdNaam],MATCH(tblVerkBerek[[#This Row],[Prod]],tblProd[Product],0))</f>
        <v>Prod5</v>
      </c>
      <c r="H129" s="5">
        <f>tblVerkBerek[[#This Row],[Aantal]]*INDEX(tblProd[KostPrijs],MATCH(tblVerkBerek[[#This Row],[Prod]],tblProd[Product],0))</f>
        <v>840</v>
      </c>
      <c r="I129" s="5">
        <f>tblVerkBerek[[#This Row],[Aantal]]*INDEX(tblProd[VerkPrijs],MATCH(tblVerkBerek[[#This Row],[Prod]],tblProd[Product],0))</f>
        <v>1080</v>
      </c>
      <c r="J129" s="5">
        <f>tblVerkBerek[[#This Row],[Omzet]]-tblVerkBerek[[#This Row],[Kosten]]</f>
        <v>240</v>
      </c>
      <c r="K129" s="4">
        <f>INDEX(tblKlant[Korting],MATCH(tblVerkBerek[[#This Row],[Klant]],tblKlant[Klant],0))</f>
        <v>0</v>
      </c>
      <c r="L129" s="5">
        <f>tblVerkBerek[[#This Row],[Omzet]]*(1-tblVerkBerek[[#This Row],[Korting]])-tblVerkBerek[[#This Row],[Kosten]]</f>
        <v>240</v>
      </c>
    </row>
    <row r="130" spans="2:12" x14ac:dyDescent="0.3">
      <c r="B130" s="1">
        <v>43499</v>
      </c>
      <c r="C130" t="s">
        <v>18</v>
      </c>
      <c r="D130" t="s">
        <v>14</v>
      </c>
      <c r="E130">
        <v>8</v>
      </c>
      <c r="F130" t="str">
        <f>INDEX(tblKlant[Regio],MATCH(tblVerkBerek[[#This Row],[Klant]],tblKlant[Klant],0))</f>
        <v>Noord</v>
      </c>
      <c r="G130" t="str">
        <f>INDEX(tblProd[ProdNaam],MATCH(tblVerkBerek[[#This Row],[Prod]],tblProd[Product],0))</f>
        <v>Prod1</v>
      </c>
      <c r="H130" s="5">
        <f>tblVerkBerek[[#This Row],[Aantal]]*INDEX(tblProd[KostPrijs],MATCH(tblVerkBerek[[#This Row],[Prod]],tblProd[Product],0))</f>
        <v>800</v>
      </c>
      <c r="I130" s="5">
        <f>tblVerkBerek[[#This Row],[Aantal]]*INDEX(tblProd[VerkPrijs],MATCH(tblVerkBerek[[#This Row],[Prod]],tblProd[Product],0))</f>
        <v>1000</v>
      </c>
      <c r="J130" s="5">
        <f>tblVerkBerek[[#This Row],[Omzet]]-tblVerkBerek[[#This Row],[Kosten]]</f>
        <v>200</v>
      </c>
      <c r="K130" s="4">
        <f>INDEX(tblKlant[Korting],MATCH(tblVerkBerek[[#This Row],[Klant]],tblKlant[Klant],0))</f>
        <v>0</v>
      </c>
      <c r="L130" s="5">
        <f>tblVerkBerek[[#This Row],[Omzet]]*(1-tblVerkBerek[[#This Row],[Korting]])-tblVerkBerek[[#This Row],[Kosten]]</f>
        <v>200</v>
      </c>
    </row>
    <row r="131" spans="2:12" x14ac:dyDescent="0.3">
      <c r="B131" s="1">
        <v>43461</v>
      </c>
      <c r="C131" t="s">
        <v>18</v>
      </c>
      <c r="D131" t="s">
        <v>19</v>
      </c>
      <c r="E131">
        <v>11</v>
      </c>
      <c r="F131" t="str">
        <f>INDEX(tblKlant[Regio],MATCH(tblVerkBerek[[#This Row],[Klant]],tblKlant[Klant],0))</f>
        <v>Noord</v>
      </c>
      <c r="G131" t="str">
        <f>INDEX(tblProd[ProdNaam],MATCH(tblVerkBerek[[#This Row],[Prod]],tblProd[Product],0))</f>
        <v>Prod2</v>
      </c>
      <c r="H131" s="5">
        <f>tblVerkBerek[[#This Row],[Aantal]]*INDEX(tblProd[KostPrijs],MATCH(tblVerkBerek[[#This Row],[Prod]],tblProd[Product],0))</f>
        <v>1210</v>
      </c>
      <c r="I131" s="5">
        <f>tblVerkBerek[[#This Row],[Aantal]]*INDEX(tblProd[VerkPrijs],MATCH(tblVerkBerek[[#This Row],[Prod]],tblProd[Product],0))</f>
        <v>1485</v>
      </c>
      <c r="J131" s="5">
        <f>tblVerkBerek[[#This Row],[Omzet]]-tblVerkBerek[[#This Row],[Kosten]]</f>
        <v>275</v>
      </c>
      <c r="K131" s="4">
        <f>INDEX(tblKlant[Korting],MATCH(tblVerkBerek[[#This Row],[Klant]],tblKlant[Klant],0))</f>
        <v>0</v>
      </c>
      <c r="L131" s="5">
        <f>tblVerkBerek[[#This Row],[Omzet]]*(1-tblVerkBerek[[#This Row],[Korting]])-tblVerkBerek[[#This Row],[Kosten]]</f>
        <v>275</v>
      </c>
    </row>
    <row r="132" spans="2:12" x14ac:dyDescent="0.3">
      <c r="B132" s="1">
        <v>43803</v>
      </c>
      <c r="C132" t="s">
        <v>13</v>
      </c>
      <c r="D132" t="s">
        <v>16</v>
      </c>
      <c r="E132">
        <v>9</v>
      </c>
      <c r="F132" t="str">
        <f>INDEX(tblKlant[Regio],MATCH(tblVerkBerek[[#This Row],[Klant]],tblKlant[Klant],0))</f>
        <v>Zuid</v>
      </c>
      <c r="G132" t="str">
        <f>INDEX(tblProd[ProdNaam],MATCH(tblVerkBerek[[#This Row],[Prod]],tblProd[Product],0))</f>
        <v>Prod5</v>
      </c>
      <c r="H132" s="5">
        <f>tblVerkBerek[[#This Row],[Aantal]]*INDEX(tblProd[KostPrijs],MATCH(tblVerkBerek[[#This Row],[Prod]],tblProd[Product],0))</f>
        <v>1260</v>
      </c>
      <c r="I132" s="5">
        <f>tblVerkBerek[[#This Row],[Aantal]]*INDEX(tblProd[VerkPrijs],MATCH(tblVerkBerek[[#This Row],[Prod]],tblProd[Product],0))</f>
        <v>1620</v>
      </c>
      <c r="J132" s="5">
        <f>tblVerkBerek[[#This Row],[Omzet]]-tblVerkBerek[[#This Row],[Kosten]]</f>
        <v>360</v>
      </c>
      <c r="K132" s="4">
        <f>INDEX(tblKlant[Korting],MATCH(tblVerkBerek[[#This Row],[Klant]],tblKlant[Klant],0))</f>
        <v>0.05</v>
      </c>
      <c r="L132" s="5">
        <f>tblVerkBerek[[#This Row],[Omzet]]*(1-tblVerkBerek[[#This Row],[Korting]])-tblVerkBerek[[#This Row],[Kosten]]</f>
        <v>279</v>
      </c>
    </row>
    <row r="133" spans="2:12" x14ac:dyDescent="0.3">
      <c r="B133" s="1">
        <v>43504</v>
      </c>
      <c r="C133" t="s">
        <v>12</v>
      </c>
      <c r="D133" t="s">
        <v>14</v>
      </c>
      <c r="E133">
        <v>13</v>
      </c>
      <c r="F133" t="str">
        <f>INDEX(tblKlant[Regio],MATCH(tblVerkBerek[[#This Row],[Klant]],tblKlant[Klant],0))</f>
        <v>Noord</v>
      </c>
      <c r="G133" t="str">
        <f>INDEX(tblProd[ProdNaam],MATCH(tblVerkBerek[[#This Row],[Prod]],tblProd[Product],0))</f>
        <v>Prod1</v>
      </c>
      <c r="H133" s="5">
        <f>tblVerkBerek[[#This Row],[Aantal]]*INDEX(tblProd[KostPrijs],MATCH(tblVerkBerek[[#This Row],[Prod]],tblProd[Product],0))</f>
        <v>1300</v>
      </c>
      <c r="I133" s="5">
        <f>tblVerkBerek[[#This Row],[Aantal]]*INDEX(tblProd[VerkPrijs],MATCH(tblVerkBerek[[#This Row],[Prod]],tblProd[Product],0))</f>
        <v>1625</v>
      </c>
      <c r="J133" s="5">
        <f>tblVerkBerek[[#This Row],[Omzet]]-tblVerkBerek[[#This Row],[Kosten]]</f>
        <v>325</v>
      </c>
      <c r="K133" s="4">
        <f>INDEX(tblKlant[Korting],MATCH(tblVerkBerek[[#This Row],[Klant]],tblKlant[Klant],0))</f>
        <v>0.01</v>
      </c>
      <c r="L133" s="5">
        <f>tblVerkBerek[[#This Row],[Omzet]]*(1-tblVerkBerek[[#This Row],[Korting]])-tblVerkBerek[[#This Row],[Kosten]]</f>
        <v>308.75</v>
      </c>
    </row>
    <row r="134" spans="2:12" x14ac:dyDescent="0.3">
      <c r="B134" s="1">
        <v>43741</v>
      </c>
      <c r="C134" t="s">
        <v>18</v>
      </c>
      <c r="D134" t="s">
        <v>19</v>
      </c>
      <c r="E134">
        <v>16</v>
      </c>
      <c r="F134" t="str">
        <f>INDEX(tblKlant[Regio],MATCH(tblVerkBerek[[#This Row],[Klant]],tblKlant[Klant],0))</f>
        <v>Noord</v>
      </c>
      <c r="G134" t="str">
        <f>INDEX(tblProd[ProdNaam],MATCH(tblVerkBerek[[#This Row],[Prod]],tblProd[Product],0))</f>
        <v>Prod2</v>
      </c>
      <c r="H134" s="5">
        <f>tblVerkBerek[[#This Row],[Aantal]]*INDEX(tblProd[KostPrijs],MATCH(tblVerkBerek[[#This Row],[Prod]],tblProd[Product],0))</f>
        <v>1760</v>
      </c>
      <c r="I134" s="5">
        <f>tblVerkBerek[[#This Row],[Aantal]]*INDEX(tblProd[VerkPrijs],MATCH(tblVerkBerek[[#This Row],[Prod]],tblProd[Product],0))</f>
        <v>2160</v>
      </c>
      <c r="J134" s="5">
        <f>tblVerkBerek[[#This Row],[Omzet]]-tblVerkBerek[[#This Row],[Kosten]]</f>
        <v>400</v>
      </c>
      <c r="K134" s="4">
        <f>INDEX(tblKlant[Korting],MATCH(tblVerkBerek[[#This Row],[Klant]],tblKlant[Klant],0))</f>
        <v>0</v>
      </c>
      <c r="L134" s="5">
        <f>tblVerkBerek[[#This Row],[Omzet]]*(1-tblVerkBerek[[#This Row],[Korting]])-tblVerkBerek[[#This Row],[Kosten]]</f>
        <v>400</v>
      </c>
    </row>
    <row r="135" spans="2:12" x14ac:dyDescent="0.3">
      <c r="B135" s="1">
        <v>43342</v>
      </c>
      <c r="C135" t="s">
        <v>6</v>
      </c>
      <c r="D135" t="s">
        <v>16</v>
      </c>
      <c r="E135">
        <v>20</v>
      </c>
      <c r="F135" t="str">
        <f>INDEX(tblKlant[Regio],MATCH(tblVerkBerek[[#This Row],[Klant]],tblKlant[Klant],0))</f>
        <v>Noord</v>
      </c>
      <c r="G135" t="str">
        <f>INDEX(tblProd[ProdNaam],MATCH(tblVerkBerek[[#This Row],[Prod]],tblProd[Product],0))</f>
        <v>Prod5</v>
      </c>
      <c r="H135" s="5">
        <f>tblVerkBerek[[#This Row],[Aantal]]*INDEX(tblProd[KostPrijs],MATCH(tblVerkBerek[[#This Row],[Prod]],tblProd[Product],0))</f>
        <v>2800</v>
      </c>
      <c r="I135" s="5">
        <f>tblVerkBerek[[#This Row],[Aantal]]*INDEX(tblProd[VerkPrijs],MATCH(tblVerkBerek[[#This Row],[Prod]],tblProd[Product],0))</f>
        <v>3600</v>
      </c>
      <c r="J135" s="5">
        <f>tblVerkBerek[[#This Row],[Omzet]]-tblVerkBerek[[#This Row],[Kosten]]</f>
        <v>800</v>
      </c>
      <c r="K135" s="4">
        <f>INDEX(tblKlant[Korting],MATCH(tblVerkBerek[[#This Row],[Klant]],tblKlant[Klant],0))</f>
        <v>0</v>
      </c>
      <c r="L135" s="5">
        <f>tblVerkBerek[[#This Row],[Omzet]]*(1-tblVerkBerek[[#This Row],[Korting]])-tblVerkBerek[[#This Row],[Kosten]]</f>
        <v>800</v>
      </c>
    </row>
    <row r="136" spans="2:12" x14ac:dyDescent="0.3">
      <c r="B136" s="1">
        <v>43201</v>
      </c>
      <c r="C136" t="s">
        <v>13</v>
      </c>
      <c r="D136" t="s">
        <v>16</v>
      </c>
      <c r="E136">
        <v>14</v>
      </c>
      <c r="F136" t="str">
        <f>INDEX(tblKlant[Regio],MATCH(tblVerkBerek[[#This Row],[Klant]],tblKlant[Klant],0))</f>
        <v>Zuid</v>
      </c>
      <c r="G136" t="str">
        <f>INDEX(tblProd[ProdNaam],MATCH(tblVerkBerek[[#This Row],[Prod]],tblProd[Product],0))</f>
        <v>Prod5</v>
      </c>
      <c r="H136" s="5">
        <f>tblVerkBerek[[#This Row],[Aantal]]*INDEX(tblProd[KostPrijs],MATCH(tblVerkBerek[[#This Row],[Prod]],tblProd[Product],0))</f>
        <v>1960</v>
      </c>
      <c r="I136" s="5">
        <f>tblVerkBerek[[#This Row],[Aantal]]*INDEX(tblProd[VerkPrijs],MATCH(tblVerkBerek[[#This Row],[Prod]],tblProd[Product],0))</f>
        <v>2520</v>
      </c>
      <c r="J136" s="5">
        <f>tblVerkBerek[[#This Row],[Omzet]]-tblVerkBerek[[#This Row],[Kosten]]</f>
        <v>560</v>
      </c>
      <c r="K136" s="4">
        <f>INDEX(tblKlant[Korting],MATCH(tblVerkBerek[[#This Row],[Klant]],tblKlant[Klant],0))</f>
        <v>0.05</v>
      </c>
      <c r="L136" s="5">
        <f>tblVerkBerek[[#This Row],[Omzet]]*(1-tblVerkBerek[[#This Row],[Korting]])-tblVerkBerek[[#This Row],[Kosten]]</f>
        <v>434</v>
      </c>
    </row>
    <row r="137" spans="2:12" x14ac:dyDescent="0.3">
      <c r="B137" s="1">
        <v>43645</v>
      </c>
      <c r="C137" t="s">
        <v>17</v>
      </c>
      <c r="D137" t="s">
        <v>5</v>
      </c>
      <c r="E137">
        <v>19</v>
      </c>
      <c r="F137" t="str">
        <f>INDEX(tblKlant[Regio],MATCH(tblVerkBerek[[#This Row],[Klant]],tblKlant[Klant],0))</f>
        <v>Zuid</v>
      </c>
      <c r="G137" t="str">
        <f>INDEX(tblProd[ProdNaam],MATCH(tblVerkBerek[[#This Row],[Prod]],tblProd[Product],0))</f>
        <v>Prod3</v>
      </c>
      <c r="H137" s="5">
        <f>tblVerkBerek[[#This Row],[Aantal]]*INDEX(tblProd[KostPrijs],MATCH(tblVerkBerek[[#This Row],[Prod]],tblProd[Product],0))</f>
        <v>2280</v>
      </c>
      <c r="I137" s="5">
        <f>tblVerkBerek[[#This Row],[Aantal]]*INDEX(tblProd[VerkPrijs],MATCH(tblVerkBerek[[#This Row],[Prod]],tblProd[Product],0))</f>
        <v>2755</v>
      </c>
      <c r="J137" s="5">
        <f>tblVerkBerek[[#This Row],[Omzet]]-tblVerkBerek[[#This Row],[Kosten]]</f>
        <v>475</v>
      </c>
      <c r="K137" s="4">
        <f>INDEX(tblKlant[Korting],MATCH(tblVerkBerek[[#This Row],[Klant]],tblKlant[Klant],0))</f>
        <v>0.05</v>
      </c>
      <c r="L137" s="5">
        <f>tblVerkBerek[[#This Row],[Omzet]]*(1-tblVerkBerek[[#This Row],[Korting]])-tblVerkBerek[[#This Row],[Kosten]]</f>
        <v>337.25</v>
      </c>
    </row>
    <row r="138" spans="2:12" x14ac:dyDescent="0.3">
      <c r="B138" s="1">
        <v>43371</v>
      </c>
      <c r="C138" t="s">
        <v>4</v>
      </c>
      <c r="D138" t="s">
        <v>16</v>
      </c>
      <c r="E138">
        <v>7</v>
      </c>
      <c r="F138" t="str">
        <f>INDEX(tblKlant[Regio],MATCH(tblVerkBerek[[#This Row],[Klant]],tblKlant[Klant],0))</f>
        <v>Zuid</v>
      </c>
      <c r="G138" t="str">
        <f>INDEX(tblProd[ProdNaam],MATCH(tblVerkBerek[[#This Row],[Prod]],tblProd[Product],0))</f>
        <v>Prod5</v>
      </c>
      <c r="H138" s="5">
        <f>tblVerkBerek[[#This Row],[Aantal]]*INDEX(tblProd[KostPrijs],MATCH(tblVerkBerek[[#This Row],[Prod]],tblProd[Product],0))</f>
        <v>980</v>
      </c>
      <c r="I138" s="5">
        <f>tblVerkBerek[[#This Row],[Aantal]]*INDEX(tblProd[VerkPrijs],MATCH(tblVerkBerek[[#This Row],[Prod]],tblProd[Product],0))</f>
        <v>1260</v>
      </c>
      <c r="J138" s="5">
        <f>tblVerkBerek[[#This Row],[Omzet]]-tblVerkBerek[[#This Row],[Kosten]]</f>
        <v>280</v>
      </c>
      <c r="K138" s="4">
        <f>INDEX(tblKlant[Korting],MATCH(tblVerkBerek[[#This Row],[Klant]],tblKlant[Klant],0))</f>
        <v>0.05</v>
      </c>
      <c r="L138" s="5">
        <f>tblVerkBerek[[#This Row],[Omzet]]*(1-tblVerkBerek[[#This Row],[Korting]])-tblVerkBerek[[#This Row],[Kosten]]</f>
        <v>217</v>
      </c>
    </row>
    <row r="139" spans="2:12" x14ac:dyDescent="0.3">
      <c r="B139" s="1">
        <v>43451</v>
      </c>
      <c r="C139" t="s">
        <v>11</v>
      </c>
      <c r="D139" t="s">
        <v>16</v>
      </c>
      <c r="E139">
        <v>11</v>
      </c>
      <c r="F139" t="str">
        <f>INDEX(tblKlant[Regio],MATCH(tblVerkBerek[[#This Row],[Klant]],tblKlant[Klant],0))</f>
        <v>Noord</v>
      </c>
      <c r="G139" t="str">
        <f>INDEX(tblProd[ProdNaam],MATCH(tblVerkBerek[[#This Row],[Prod]],tblProd[Product],0))</f>
        <v>Prod5</v>
      </c>
      <c r="H139" s="5">
        <f>tblVerkBerek[[#This Row],[Aantal]]*INDEX(tblProd[KostPrijs],MATCH(tblVerkBerek[[#This Row],[Prod]],tblProd[Product],0))</f>
        <v>1540</v>
      </c>
      <c r="I139" s="5">
        <f>tblVerkBerek[[#This Row],[Aantal]]*INDEX(tblProd[VerkPrijs],MATCH(tblVerkBerek[[#This Row],[Prod]],tblProd[Product],0))</f>
        <v>1980</v>
      </c>
      <c r="J139" s="5">
        <f>tblVerkBerek[[#This Row],[Omzet]]-tblVerkBerek[[#This Row],[Kosten]]</f>
        <v>440</v>
      </c>
      <c r="K139" s="4">
        <f>INDEX(tblKlant[Korting],MATCH(tblVerkBerek[[#This Row],[Klant]],tblKlant[Klant],0))</f>
        <v>0</v>
      </c>
      <c r="L139" s="5">
        <f>tblVerkBerek[[#This Row],[Omzet]]*(1-tblVerkBerek[[#This Row],[Korting]])-tblVerkBerek[[#This Row],[Kosten]]</f>
        <v>440</v>
      </c>
    </row>
    <row r="140" spans="2:12" x14ac:dyDescent="0.3">
      <c r="B140" s="1">
        <v>43455</v>
      </c>
      <c r="C140" t="s">
        <v>4</v>
      </c>
      <c r="D140" t="s">
        <v>7</v>
      </c>
      <c r="E140">
        <v>12</v>
      </c>
      <c r="F140" t="str">
        <f>INDEX(tblKlant[Regio],MATCH(tblVerkBerek[[#This Row],[Klant]],tblKlant[Klant],0))</f>
        <v>Zuid</v>
      </c>
      <c r="G140" t="str">
        <f>INDEX(tblProd[ProdNaam],MATCH(tblVerkBerek[[#This Row],[Prod]],tblProd[Product],0))</f>
        <v>Prod6</v>
      </c>
      <c r="H140" s="5">
        <f>tblVerkBerek[[#This Row],[Aantal]]*INDEX(tblProd[KostPrijs],MATCH(tblVerkBerek[[#This Row],[Prod]],tblProd[Product],0))</f>
        <v>1800</v>
      </c>
      <c r="I140" s="5">
        <f>tblVerkBerek[[#This Row],[Aantal]]*INDEX(tblProd[VerkPrijs],MATCH(tblVerkBerek[[#This Row],[Prod]],tblProd[Product],0))</f>
        <v>2400</v>
      </c>
      <c r="J140" s="5">
        <f>tblVerkBerek[[#This Row],[Omzet]]-tblVerkBerek[[#This Row],[Kosten]]</f>
        <v>600</v>
      </c>
      <c r="K140" s="4">
        <f>INDEX(tblKlant[Korting],MATCH(tblVerkBerek[[#This Row],[Klant]],tblKlant[Klant],0))</f>
        <v>0.05</v>
      </c>
      <c r="L140" s="5">
        <f>tblVerkBerek[[#This Row],[Omzet]]*(1-tblVerkBerek[[#This Row],[Korting]])-tblVerkBerek[[#This Row],[Kosten]]</f>
        <v>480</v>
      </c>
    </row>
    <row r="141" spans="2:12" x14ac:dyDescent="0.3">
      <c r="B141" s="1">
        <v>43195</v>
      </c>
      <c r="C141" t="s">
        <v>15</v>
      </c>
      <c r="D141" t="s">
        <v>19</v>
      </c>
      <c r="E141">
        <v>19</v>
      </c>
      <c r="F141" t="str">
        <f>INDEX(tblKlant[Regio],MATCH(tblVerkBerek[[#This Row],[Klant]],tblKlant[Klant],0))</f>
        <v>Noord</v>
      </c>
      <c r="G141" t="str">
        <f>INDEX(tblProd[ProdNaam],MATCH(tblVerkBerek[[#This Row],[Prod]],tblProd[Product],0))</f>
        <v>Prod2</v>
      </c>
      <c r="H141" s="5">
        <f>tblVerkBerek[[#This Row],[Aantal]]*INDEX(tblProd[KostPrijs],MATCH(tblVerkBerek[[#This Row],[Prod]],tblProd[Product],0))</f>
        <v>2090</v>
      </c>
      <c r="I141" s="5">
        <f>tblVerkBerek[[#This Row],[Aantal]]*INDEX(tblProd[VerkPrijs],MATCH(tblVerkBerek[[#This Row],[Prod]],tblProd[Product],0))</f>
        <v>2565</v>
      </c>
      <c r="J141" s="5">
        <f>tblVerkBerek[[#This Row],[Omzet]]-tblVerkBerek[[#This Row],[Kosten]]</f>
        <v>475</v>
      </c>
      <c r="K141" s="4">
        <f>INDEX(tblKlant[Korting],MATCH(tblVerkBerek[[#This Row],[Klant]],tblKlant[Klant],0))</f>
        <v>0.01</v>
      </c>
      <c r="L141" s="5">
        <f>tblVerkBerek[[#This Row],[Omzet]]*(1-tblVerkBerek[[#This Row],[Korting]])-tblVerkBerek[[#This Row],[Kosten]]</f>
        <v>449.34999999999991</v>
      </c>
    </row>
    <row r="142" spans="2:12" x14ac:dyDescent="0.3">
      <c r="B142" s="1">
        <v>43584</v>
      </c>
      <c r="C142" t="s">
        <v>15</v>
      </c>
      <c r="D142" t="s">
        <v>10</v>
      </c>
      <c r="E142">
        <v>15</v>
      </c>
      <c r="F142" t="str">
        <f>INDEX(tblKlant[Regio],MATCH(tblVerkBerek[[#This Row],[Klant]],tblKlant[Klant],0))</f>
        <v>Noord</v>
      </c>
      <c r="G142" t="str">
        <f>INDEX(tblProd[ProdNaam],MATCH(tblVerkBerek[[#This Row],[Prod]],tblProd[Product],0))</f>
        <v>Prod4</v>
      </c>
      <c r="H142" s="5">
        <f>tblVerkBerek[[#This Row],[Aantal]]*INDEX(tblProd[KostPrijs],MATCH(tblVerkBerek[[#This Row],[Prod]],tblProd[Product],0))</f>
        <v>1950</v>
      </c>
      <c r="I142" s="5">
        <f>tblVerkBerek[[#This Row],[Aantal]]*INDEX(tblProd[VerkPrijs],MATCH(tblVerkBerek[[#This Row],[Prod]],tblProd[Product],0))</f>
        <v>2400</v>
      </c>
      <c r="J142" s="5">
        <f>tblVerkBerek[[#This Row],[Omzet]]-tblVerkBerek[[#This Row],[Kosten]]</f>
        <v>450</v>
      </c>
      <c r="K142" s="4">
        <f>INDEX(tblKlant[Korting],MATCH(tblVerkBerek[[#This Row],[Klant]],tblKlant[Klant],0))</f>
        <v>0.01</v>
      </c>
      <c r="L142" s="5">
        <f>tblVerkBerek[[#This Row],[Omzet]]*(1-tblVerkBerek[[#This Row],[Korting]])-tblVerkBerek[[#This Row],[Kosten]]</f>
        <v>426</v>
      </c>
    </row>
    <row r="143" spans="2:12" x14ac:dyDescent="0.3">
      <c r="B143" s="1">
        <v>43476</v>
      </c>
      <c r="C143" t="s">
        <v>13</v>
      </c>
      <c r="D143" t="s">
        <v>16</v>
      </c>
      <c r="E143">
        <v>6</v>
      </c>
      <c r="F143" t="str">
        <f>INDEX(tblKlant[Regio],MATCH(tblVerkBerek[[#This Row],[Klant]],tblKlant[Klant],0))</f>
        <v>Zuid</v>
      </c>
      <c r="G143" t="str">
        <f>INDEX(tblProd[ProdNaam],MATCH(tblVerkBerek[[#This Row],[Prod]],tblProd[Product],0))</f>
        <v>Prod5</v>
      </c>
      <c r="H143" s="5">
        <f>tblVerkBerek[[#This Row],[Aantal]]*INDEX(tblProd[KostPrijs],MATCH(tblVerkBerek[[#This Row],[Prod]],tblProd[Product],0))</f>
        <v>840</v>
      </c>
      <c r="I143" s="5">
        <f>tblVerkBerek[[#This Row],[Aantal]]*INDEX(tblProd[VerkPrijs],MATCH(tblVerkBerek[[#This Row],[Prod]],tblProd[Product],0))</f>
        <v>1080</v>
      </c>
      <c r="J143" s="5">
        <f>tblVerkBerek[[#This Row],[Omzet]]-tblVerkBerek[[#This Row],[Kosten]]</f>
        <v>240</v>
      </c>
      <c r="K143" s="4">
        <f>INDEX(tblKlant[Korting],MATCH(tblVerkBerek[[#This Row],[Klant]],tblKlant[Klant],0))</f>
        <v>0.05</v>
      </c>
      <c r="L143" s="5">
        <f>tblVerkBerek[[#This Row],[Omzet]]*(1-tblVerkBerek[[#This Row],[Korting]])-tblVerkBerek[[#This Row],[Kosten]]</f>
        <v>186</v>
      </c>
    </row>
    <row r="144" spans="2:12" x14ac:dyDescent="0.3">
      <c r="B144" s="1">
        <v>43902</v>
      </c>
      <c r="C144" t="s">
        <v>11</v>
      </c>
      <c r="D144" t="s">
        <v>5</v>
      </c>
      <c r="E144">
        <v>20</v>
      </c>
      <c r="F144" t="str">
        <f>INDEX(tblKlant[Regio],MATCH(tblVerkBerek[[#This Row],[Klant]],tblKlant[Klant],0))</f>
        <v>Noord</v>
      </c>
      <c r="G144" t="str">
        <f>INDEX(tblProd[ProdNaam],MATCH(tblVerkBerek[[#This Row],[Prod]],tblProd[Product],0))</f>
        <v>Prod3</v>
      </c>
      <c r="H144" s="5">
        <f>tblVerkBerek[[#This Row],[Aantal]]*INDEX(tblProd[KostPrijs],MATCH(tblVerkBerek[[#This Row],[Prod]],tblProd[Product],0))</f>
        <v>2400</v>
      </c>
      <c r="I144" s="5">
        <f>tblVerkBerek[[#This Row],[Aantal]]*INDEX(tblProd[VerkPrijs],MATCH(tblVerkBerek[[#This Row],[Prod]],tblProd[Product],0))</f>
        <v>2900</v>
      </c>
      <c r="J144" s="5">
        <f>tblVerkBerek[[#This Row],[Omzet]]-tblVerkBerek[[#This Row],[Kosten]]</f>
        <v>500</v>
      </c>
      <c r="K144" s="4">
        <f>INDEX(tblKlant[Korting],MATCH(tblVerkBerek[[#This Row],[Klant]],tblKlant[Klant],0))</f>
        <v>0</v>
      </c>
      <c r="L144" s="5">
        <f>tblVerkBerek[[#This Row],[Omzet]]*(1-tblVerkBerek[[#This Row],[Korting]])-tblVerkBerek[[#This Row],[Kosten]]</f>
        <v>500</v>
      </c>
    </row>
    <row r="145" spans="2:12" x14ac:dyDescent="0.3">
      <c r="B145" s="1">
        <v>43102</v>
      </c>
      <c r="C145" t="s">
        <v>9</v>
      </c>
      <c r="D145" t="s">
        <v>14</v>
      </c>
      <c r="E145">
        <v>12</v>
      </c>
      <c r="F145" t="str">
        <f>INDEX(tblKlant[Regio],MATCH(tblVerkBerek[[#This Row],[Klant]],tblKlant[Klant],0))</f>
        <v>Noord</v>
      </c>
      <c r="G145" t="str">
        <f>INDEX(tblProd[ProdNaam],MATCH(tblVerkBerek[[#This Row],[Prod]],tblProd[Product],0))</f>
        <v>Prod1</v>
      </c>
      <c r="H145" s="5">
        <f>tblVerkBerek[[#This Row],[Aantal]]*INDEX(tblProd[KostPrijs],MATCH(tblVerkBerek[[#This Row],[Prod]],tblProd[Product],0))</f>
        <v>1200</v>
      </c>
      <c r="I145" s="5">
        <f>tblVerkBerek[[#This Row],[Aantal]]*INDEX(tblProd[VerkPrijs],MATCH(tblVerkBerek[[#This Row],[Prod]],tblProd[Product],0))</f>
        <v>1500</v>
      </c>
      <c r="J145" s="5">
        <f>tblVerkBerek[[#This Row],[Omzet]]-tblVerkBerek[[#This Row],[Kosten]]</f>
        <v>300</v>
      </c>
      <c r="K145" s="4">
        <f>INDEX(tblKlant[Korting],MATCH(tblVerkBerek[[#This Row],[Klant]],tblKlant[Klant],0))</f>
        <v>0.1</v>
      </c>
      <c r="L145" s="5">
        <f>tblVerkBerek[[#This Row],[Omzet]]*(1-tblVerkBerek[[#This Row],[Korting]])-tblVerkBerek[[#This Row],[Kosten]]</f>
        <v>150</v>
      </c>
    </row>
    <row r="146" spans="2:12" x14ac:dyDescent="0.3">
      <c r="B146" s="1">
        <v>43445</v>
      </c>
      <c r="C146" t="s">
        <v>13</v>
      </c>
      <c r="D146" t="s">
        <v>5</v>
      </c>
      <c r="E146">
        <v>12</v>
      </c>
      <c r="F146" t="str">
        <f>INDEX(tblKlant[Regio],MATCH(tblVerkBerek[[#This Row],[Klant]],tblKlant[Klant],0))</f>
        <v>Zuid</v>
      </c>
      <c r="G146" t="str">
        <f>INDEX(tblProd[ProdNaam],MATCH(tblVerkBerek[[#This Row],[Prod]],tblProd[Product],0))</f>
        <v>Prod3</v>
      </c>
      <c r="H146" s="5">
        <f>tblVerkBerek[[#This Row],[Aantal]]*INDEX(tblProd[KostPrijs],MATCH(tblVerkBerek[[#This Row],[Prod]],tblProd[Product],0))</f>
        <v>1440</v>
      </c>
      <c r="I146" s="5">
        <f>tblVerkBerek[[#This Row],[Aantal]]*INDEX(tblProd[VerkPrijs],MATCH(tblVerkBerek[[#This Row],[Prod]],tblProd[Product],0))</f>
        <v>1740</v>
      </c>
      <c r="J146" s="5">
        <f>tblVerkBerek[[#This Row],[Omzet]]-tblVerkBerek[[#This Row],[Kosten]]</f>
        <v>300</v>
      </c>
      <c r="K146" s="4">
        <f>INDEX(tblKlant[Korting],MATCH(tblVerkBerek[[#This Row],[Klant]],tblKlant[Klant],0))</f>
        <v>0.05</v>
      </c>
      <c r="L146" s="5">
        <f>tblVerkBerek[[#This Row],[Omzet]]*(1-tblVerkBerek[[#This Row],[Korting]])-tblVerkBerek[[#This Row],[Kosten]]</f>
        <v>213</v>
      </c>
    </row>
    <row r="147" spans="2:12" x14ac:dyDescent="0.3">
      <c r="B147" s="1">
        <v>43266</v>
      </c>
      <c r="C147" t="s">
        <v>11</v>
      </c>
      <c r="D147" t="s">
        <v>7</v>
      </c>
      <c r="E147">
        <v>12</v>
      </c>
      <c r="F147" t="str">
        <f>INDEX(tblKlant[Regio],MATCH(tblVerkBerek[[#This Row],[Klant]],tblKlant[Klant],0))</f>
        <v>Noord</v>
      </c>
      <c r="G147" t="str">
        <f>INDEX(tblProd[ProdNaam],MATCH(tblVerkBerek[[#This Row],[Prod]],tblProd[Product],0))</f>
        <v>Prod6</v>
      </c>
      <c r="H147" s="5">
        <f>tblVerkBerek[[#This Row],[Aantal]]*INDEX(tblProd[KostPrijs],MATCH(tblVerkBerek[[#This Row],[Prod]],tblProd[Product],0))</f>
        <v>1800</v>
      </c>
      <c r="I147" s="5">
        <f>tblVerkBerek[[#This Row],[Aantal]]*INDEX(tblProd[VerkPrijs],MATCH(tblVerkBerek[[#This Row],[Prod]],tblProd[Product],0))</f>
        <v>2400</v>
      </c>
      <c r="J147" s="5">
        <f>tblVerkBerek[[#This Row],[Omzet]]-tblVerkBerek[[#This Row],[Kosten]]</f>
        <v>600</v>
      </c>
      <c r="K147" s="4">
        <f>INDEX(tblKlant[Korting],MATCH(tblVerkBerek[[#This Row],[Klant]],tblKlant[Klant],0))</f>
        <v>0</v>
      </c>
      <c r="L147" s="5">
        <f>tblVerkBerek[[#This Row],[Omzet]]*(1-tblVerkBerek[[#This Row],[Korting]])-tblVerkBerek[[#This Row],[Kosten]]</f>
        <v>600</v>
      </c>
    </row>
    <row r="148" spans="2:12" x14ac:dyDescent="0.3">
      <c r="B148" s="1">
        <v>43903</v>
      </c>
      <c r="C148" t="s">
        <v>13</v>
      </c>
      <c r="D148" t="s">
        <v>16</v>
      </c>
      <c r="E148">
        <v>18</v>
      </c>
      <c r="F148" t="str">
        <f>INDEX(tblKlant[Regio],MATCH(tblVerkBerek[[#This Row],[Klant]],tblKlant[Klant],0))</f>
        <v>Zuid</v>
      </c>
      <c r="G148" t="str">
        <f>INDEX(tblProd[ProdNaam],MATCH(tblVerkBerek[[#This Row],[Prod]],tblProd[Product],0))</f>
        <v>Prod5</v>
      </c>
      <c r="H148" s="5">
        <f>tblVerkBerek[[#This Row],[Aantal]]*INDEX(tblProd[KostPrijs],MATCH(tblVerkBerek[[#This Row],[Prod]],tblProd[Product],0))</f>
        <v>2520</v>
      </c>
      <c r="I148" s="5">
        <f>tblVerkBerek[[#This Row],[Aantal]]*INDEX(tblProd[VerkPrijs],MATCH(tblVerkBerek[[#This Row],[Prod]],tblProd[Product],0))</f>
        <v>3240</v>
      </c>
      <c r="J148" s="5">
        <f>tblVerkBerek[[#This Row],[Omzet]]-tblVerkBerek[[#This Row],[Kosten]]</f>
        <v>720</v>
      </c>
      <c r="K148" s="4">
        <f>INDEX(tblKlant[Korting],MATCH(tblVerkBerek[[#This Row],[Klant]],tblKlant[Klant],0))</f>
        <v>0.05</v>
      </c>
      <c r="L148" s="5">
        <f>tblVerkBerek[[#This Row],[Omzet]]*(1-tblVerkBerek[[#This Row],[Korting]])-tblVerkBerek[[#This Row],[Kosten]]</f>
        <v>558</v>
      </c>
    </row>
    <row r="149" spans="2:12" x14ac:dyDescent="0.3">
      <c r="B149" s="1">
        <v>43135</v>
      </c>
      <c r="C149" t="s">
        <v>17</v>
      </c>
      <c r="D149" t="s">
        <v>7</v>
      </c>
      <c r="E149">
        <v>5</v>
      </c>
      <c r="F149" t="str">
        <f>INDEX(tblKlant[Regio],MATCH(tblVerkBerek[[#This Row],[Klant]],tblKlant[Klant],0))</f>
        <v>Zuid</v>
      </c>
      <c r="G149" t="str">
        <f>INDEX(tblProd[ProdNaam],MATCH(tblVerkBerek[[#This Row],[Prod]],tblProd[Product],0))</f>
        <v>Prod6</v>
      </c>
      <c r="H149" s="5">
        <f>tblVerkBerek[[#This Row],[Aantal]]*INDEX(tblProd[KostPrijs],MATCH(tblVerkBerek[[#This Row],[Prod]],tblProd[Product],0))</f>
        <v>750</v>
      </c>
      <c r="I149" s="5">
        <f>tblVerkBerek[[#This Row],[Aantal]]*INDEX(tblProd[VerkPrijs],MATCH(tblVerkBerek[[#This Row],[Prod]],tblProd[Product],0))</f>
        <v>1000</v>
      </c>
      <c r="J149" s="5">
        <f>tblVerkBerek[[#This Row],[Omzet]]-tblVerkBerek[[#This Row],[Kosten]]</f>
        <v>250</v>
      </c>
      <c r="K149" s="4">
        <f>INDEX(tblKlant[Korting],MATCH(tblVerkBerek[[#This Row],[Klant]],tblKlant[Klant],0))</f>
        <v>0.05</v>
      </c>
      <c r="L149" s="5">
        <f>tblVerkBerek[[#This Row],[Omzet]]*(1-tblVerkBerek[[#This Row],[Korting]])-tblVerkBerek[[#This Row],[Kosten]]</f>
        <v>200</v>
      </c>
    </row>
    <row r="150" spans="2:12" x14ac:dyDescent="0.3">
      <c r="B150" s="1">
        <v>43430</v>
      </c>
      <c r="C150" t="s">
        <v>4</v>
      </c>
      <c r="D150" t="s">
        <v>5</v>
      </c>
      <c r="E150">
        <v>18</v>
      </c>
      <c r="F150" t="str">
        <f>INDEX(tblKlant[Regio],MATCH(tblVerkBerek[[#This Row],[Klant]],tblKlant[Klant],0))</f>
        <v>Zuid</v>
      </c>
      <c r="G150" t="str">
        <f>INDEX(tblProd[ProdNaam],MATCH(tblVerkBerek[[#This Row],[Prod]],tblProd[Product],0))</f>
        <v>Prod3</v>
      </c>
      <c r="H150" s="5">
        <f>tblVerkBerek[[#This Row],[Aantal]]*INDEX(tblProd[KostPrijs],MATCH(tblVerkBerek[[#This Row],[Prod]],tblProd[Product],0))</f>
        <v>2160</v>
      </c>
      <c r="I150" s="5">
        <f>tblVerkBerek[[#This Row],[Aantal]]*INDEX(tblProd[VerkPrijs],MATCH(tblVerkBerek[[#This Row],[Prod]],tblProd[Product],0))</f>
        <v>2610</v>
      </c>
      <c r="J150" s="5">
        <f>tblVerkBerek[[#This Row],[Omzet]]-tblVerkBerek[[#This Row],[Kosten]]</f>
        <v>450</v>
      </c>
      <c r="K150" s="4">
        <f>INDEX(tblKlant[Korting],MATCH(tblVerkBerek[[#This Row],[Klant]],tblKlant[Klant],0))</f>
        <v>0.05</v>
      </c>
      <c r="L150" s="5">
        <f>tblVerkBerek[[#This Row],[Omzet]]*(1-tblVerkBerek[[#This Row],[Korting]])-tblVerkBerek[[#This Row],[Kosten]]</f>
        <v>319.5</v>
      </c>
    </row>
    <row r="151" spans="2:12" x14ac:dyDescent="0.3">
      <c r="B151" s="1">
        <v>43414</v>
      </c>
      <c r="C151" t="s">
        <v>15</v>
      </c>
      <c r="D151" t="s">
        <v>10</v>
      </c>
      <c r="E151">
        <v>18</v>
      </c>
      <c r="F151" t="str">
        <f>INDEX(tblKlant[Regio],MATCH(tblVerkBerek[[#This Row],[Klant]],tblKlant[Klant],0))</f>
        <v>Noord</v>
      </c>
      <c r="G151" t="str">
        <f>INDEX(tblProd[ProdNaam],MATCH(tblVerkBerek[[#This Row],[Prod]],tblProd[Product],0))</f>
        <v>Prod4</v>
      </c>
      <c r="H151" s="5">
        <f>tblVerkBerek[[#This Row],[Aantal]]*INDEX(tblProd[KostPrijs],MATCH(tblVerkBerek[[#This Row],[Prod]],tblProd[Product],0))</f>
        <v>2340</v>
      </c>
      <c r="I151" s="5">
        <f>tblVerkBerek[[#This Row],[Aantal]]*INDEX(tblProd[VerkPrijs],MATCH(tblVerkBerek[[#This Row],[Prod]],tblProd[Product],0))</f>
        <v>2880</v>
      </c>
      <c r="J151" s="5">
        <f>tblVerkBerek[[#This Row],[Omzet]]-tblVerkBerek[[#This Row],[Kosten]]</f>
        <v>540</v>
      </c>
      <c r="K151" s="4">
        <f>INDEX(tblKlant[Korting],MATCH(tblVerkBerek[[#This Row],[Klant]],tblKlant[Klant],0))</f>
        <v>0.01</v>
      </c>
      <c r="L151" s="5">
        <f>tblVerkBerek[[#This Row],[Omzet]]*(1-tblVerkBerek[[#This Row],[Korting]])-tblVerkBerek[[#This Row],[Kosten]]</f>
        <v>511.19999999999982</v>
      </c>
    </row>
    <row r="152" spans="2:12" x14ac:dyDescent="0.3">
      <c r="B152" s="1">
        <v>43925</v>
      </c>
      <c r="C152" t="s">
        <v>9</v>
      </c>
      <c r="D152" t="s">
        <v>14</v>
      </c>
      <c r="E152">
        <v>11</v>
      </c>
      <c r="F152" t="str">
        <f>INDEX(tblKlant[Regio],MATCH(tblVerkBerek[[#This Row],[Klant]],tblKlant[Klant],0))</f>
        <v>Noord</v>
      </c>
      <c r="G152" t="str">
        <f>INDEX(tblProd[ProdNaam],MATCH(tblVerkBerek[[#This Row],[Prod]],tblProd[Product],0))</f>
        <v>Prod1</v>
      </c>
      <c r="H152" s="5">
        <f>tblVerkBerek[[#This Row],[Aantal]]*INDEX(tblProd[KostPrijs],MATCH(tblVerkBerek[[#This Row],[Prod]],tblProd[Product],0))</f>
        <v>1100</v>
      </c>
      <c r="I152" s="5">
        <f>tblVerkBerek[[#This Row],[Aantal]]*INDEX(tblProd[VerkPrijs],MATCH(tblVerkBerek[[#This Row],[Prod]],tblProd[Product],0))</f>
        <v>1375</v>
      </c>
      <c r="J152" s="5">
        <f>tblVerkBerek[[#This Row],[Omzet]]-tblVerkBerek[[#This Row],[Kosten]]</f>
        <v>275</v>
      </c>
      <c r="K152" s="4">
        <f>INDEX(tblKlant[Korting],MATCH(tblVerkBerek[[#This Row],[Klant]],tblKlant[Klant],0))</f>
        <v>0.1</v>
      </c>
      <c r="L152" s="5">
        <f>tblVerkBerek[[#This Row],[Omzet]]*(1-tblVerkBerek[[#This Row],[Korting]])-tblVerkBerek[[#This Row],[Kosten]]</f>
        <v>137.5</v>
      </c>
    </row>
    <row r="153" spans="2:12" x14ac:dyDescent="0.3">
      <c r="B153" s="1">
        <v>43938</v>
      </c>
      <c r="C153" t="s">
        <v>6</v>
      </c>
      <c r="D153" t="s">
        <v>19</v>
      </c>
      <c r="E153">
        <v>8</v>
      </c>
      <c r="F153" t="str">
        <f>INDEX(tblKlant[Regio],MATCH(tblVerkBerek[[#This Row],[Klant]],tblKlant[Klant],0))</f>
        <v>Noord</v>
      </c>
      <c r="G153" t="str">
        <f>INDEX(tblProd[ProdNaam],MATCH(tblVerkBerek[[#This Row],[Prod]],tblProd[Product],0))</f>
        <v>Prod2</v>
      </c>
      <c r="H153" s="5">
        <f>tblVerkBerek[[#This Row],[Aantal]]*INDEX(tblProd[KostPrijs],MATCH(tblVerkBerek[[#This Row],[Prod]],tblProd[Product],0))</f>
        <v>880</v>
      </c>
      <c r="I153" s="5">
        <f>tblVerkBerek[[#This Row],[Aantal]]*INDEX(tblProd[VerkPrijs],MATCH(tblVerkBerek[[#This Row],[Prod]],tblProd[Product],0))</f>
        <v>1080</v>
      </c>
      <c r="J153" s="5">
        <f>tblVerkBerek[[#This Row],[Omzet]]-tblVerkBerek[[#This Row],[Kosten]]</f>
        <v>200</v>
      </c>
      <c r="K153" s="4">
        <f>INDEX(tblKlant[Korting],MATCH(tblVerkBerek[[#This Row],[Klant]],tblKlant[Klant],0))</f>
        <v>0</v>
      </c>
      <c r="L153" s="5">
        <f>tblVerkBerek[[#This Row],[Omzet]]*(1-tblVerkBerek[[#This Row],[Korting]])-tblVerkBerek[[#This Row],[Kosten]]</f>
        <v>200</v>
      </c>
    </row>
    <row r="154" spans="2:12" x14ac:dyDescent="0.3">
      <c r="B154" s="1">
        <v>43493</v>
      </c>
      <c r="C154" t="s">
        <v>13</v>
      </c>
      <c r="D154" t="s">
        <v>14</v>
      </c>
      <c r="E154">
        <v>8</v>
      </c>
      <c r="F154" t="str">
        <f>INDEX(tblKlant[Regio],MATCH(tblVerkBerek[[#This Row],[Klant]],tblKlant[Klant],0))</f>
        <v>Zuid</v>
      </c>
      <c r="G154" t="str">
        <f>INDEX(tblProd[ProdNaam],MATCH(tblVerkBerek[[#This Row],[Prod]],tblProd[Product],0))</f>
        <v>Prod1</v>
      </c>
      <c r="H154" s="5">
        <f>tblVerkBerek[[#This Row],[Aantal]]*INDEX(tblProd[KostPrijs],MATCH(tblVerkBerek[[#This Row],[Prod]],tblProd[Product],0))</f>
        <v>800</v>
      </c>
      <c r="I154" s="5">
        <f>tblVerkBerek[[#This Row],[Aantal]]*INDEX(tblProd[VerkPrijs],MATCH(tblVerkBerek[[#This Row],[Prod]],tblProd[Product],0))</f>
        <v>1000</v>
      </c>
      <c r="J154" s="5">
        <f>tblVerkBerek[[#This Row],[Omzet]]-tblVerkBerek[[#This Row],[Kosten]]</f>
        <v>200</v>
      </c>
      <c r="K154" s="4">
        <f>INDEX(tblKlant[Korting],MATCH(tblVerkBerek[[#This Row],[Klant]],tblKlant[Klant],0))</f>
        <v>0.05</v>
      </c>
      <c r="L154" s="5">
        <f>tblVerkBerek[[#This Row],[Omzet]]*(1-tblVerkBerek[[#This Row],[Korting]])-tblVerkBerek[[#This Row],[Kosten]]</f>
        <v>150</v>
      </c>
    </row>
    <row r="155" spans="2:12" x14ac:dyDescent="0.3">
      <c r="B155" s="1">
        <v>43787</v>
      </c>
      <c r="C155" t="s">
        <v>8</v>
      </c>
      <c r="D155" t="s">
        <v>19</v>
      </c>
      <c r="E155">
        <v>10</v>
      </c>
      <c r="F155" t="str">
        <f>INDEX(tblKlant[Regio],MATCH(tblVerkBerek[[#This Row],[Klant]],tblKlant[Klant],0))</f>
        <v>Zuid</v>
      </c>
      <c r="G155" t="str">
        <f>INDEX(tblProd[ProdNaam],MATCH(tblVerkBerek[[#This Row],[Prod]],tblProd[Product],0))</f>
        <v>Prod2</v>
      </c>
      <c r="H155" s="5">
        <f>tblVerkBerek[[#This Row],[Aantal]]*INDEX(tblProd[KostPrijs],MATCH(tblVerkBerek[[#This Row],[Prod]],tblProd[Product],0))</f>
        <v>1100</v>
      </c>
      <c r="I155" s="5">
        <f>tblVerkBerek[[#This Row],[Aantal]]*INDEX(tblProd[VerkPrijs],MATCH(tblVerkBerek[[#This Row],[Prod]],tblProd[Product],0))</f>
        <v>1350</v>
      </c>
      <c r="J155" s="5">
        <f>tblVerkBerek[[#This Row],[Omzet]]-tblVerkBerek[[#This Row],[Kosten]]</f>
        <v>250</v>
      </c>
      <c r="K155" s="4">
        <f>INDEX(tblKlant[Korting],MATCH(tblVerkBerek[[#This Row],[Klant]],tblKlant[Klant],0))</f>
        <v>0.01</v>
      </c>
      <c r="L155" s="5">
        <f>tblVerkBerek[[#This Row],[Omzet]]*(1-tblVerkBerek[[#This Row],[Korting]])-tblVerkBerek[[#This Row],[Kosten]]</f>
        <v>236.5</v>
      </c>
    </row>
    <row r="156" spans="2:12" x14ac:dyDescent="0.3">
      <c r="B156" s="1">
        <v>43367</v>
      </c>
      <c r="C156" t="s">
        <v>6</v>
      </c>
      <c r="D156" t="s">
        <v>16</v>
      </c>
      <c r="E156">
        <v>20</v>
      </c>
      <c r="F156" t="str">
        <f>INDEX(tblKlant[Regio],MATCH(tblVerkBerek[[#This Row],[Klant]],tblKlant[Klant],0))</f>
        <v>Noord</v>
      </c>
      <c r="G156" t="str">
        <f>INDEX(tblProd[ProdNaam],MATCH(tblVerkBerek[[#This Row],[Prod]],tblProd[Product],0))</f>
        <v>Prod5</v>
      </c>
      <c r="H156" s="5">
        <f>tblVerkBerek[[#This Row],[Aantal]]*INDEX(tblProd[KostPrijs],MATCH(tblVerkBerek[[#This Row],[Prod]],tblProd[Product],0))</f>
        <v>2800</v>
      </c>
      <c r="I156" s="5">
        <f>tblVerkBerek[[#This Row],[Aantal]]*INDEX(tblProd[VerkPrijs],MATCH(tblVerkBerek[[#This Row],[Prod]],tblProd[Product],0))</f>
        <v>3600</v>
      </c>
      <c r="J156" s="5">
        <f>tblVerkBerek[[#This Row],[Omzet]]-tblVerkBerek[[#This Row],[Kosten]]</f>
        <v>800</v>
      </c>
      <c r="K156" s="4">
        <f>INDEX(tblKlant[Korting],MATCH(tblVerkBerek[[#This Row],[Klant]],tblKlant[Klant],0))</f>
        <v>0</v>
      </c>
      <c r="L156" s="5">
        <f>tblVerkBerek[[#This Row],[Omzet]]*(1-tblVerkBerek[[#This Row],[Korting]])-tblVerkBerek[[#This Row],[Kosten]]</f>
        <v>800</v>
      </c>
    </row>
    <row r="157" spans="2:12" x14ac:dyDescent="0.3">
      <c r="B157" s="1">
        <v>43160</v>
      </c>
      <c r="C157" t="s">
        <v>15</v>
      </c>
      <c r="D157" t="s">
        <v>19</v>
      </c>
      <c r="E157">
        <v>20</v>
      </c>
      <c r="F157" t="str">
        <f>INDEX(tblKlant[Regio],MATCH(tblVerkBerek[[#This Row],[Klant]],tblKlant[Klant],0))</f>
        <v>Noord</v>
      </c>
      <c r="G157" t="str">
        <f>INDEX(tblProd[ProdNaam],MATCH(tblVerkBerek[[#This Row],[Prod]],tblProd[Product],0))</f>
        <v>Prod2</v>
      </c>
      <c r="H157" s="5">
        <f>tblVerkBerek[[#This Row],[Aantal]]*INDEX(tblProd[KostPrijs],MATCH(tblVerkBerek[[#This Row],[Prod]],tblProd[Product],0))</f>
        <v>2200</v>
      </c>
      <c r="I157" s="5">
        <f>tblVerkBerek[[#This Row],[Aantal]]*INDEX(tblProd[VerkPrijs],MATCH(tblVerkBerek[[#This Row],[Prod]],tblProd[Product],0))</f>
        <v>2700</v>
      </c>
      <c r="J157" s="5">
        <f>tblVerkBerek[[#This Row],[Omzet]]-tblVerkBerek[[#This Row],[Kosten]]</f>
        <v>500</v>
      </c>
      <c r="K157" s="4">
        <f>INDEX(tblKlant[Korting],MATCH(tblVerkBerek[[#This Row],[Klant]],tblKlant[Klant],0))</f>
        <v>0.01</v>
      </c>
      <c r="L157" s="5">
        <f>tblVerkBerek[[#This Row],[Omzet]]*(1-tblVerkBerek[[#This Row],[Korting]])-tblVerkBerek[[#This Row],[Kosten]]</f>
        <v>473</v>
      </c>
    </row>
    <row r="158" spans="2:12" x14ac:dyDescent="0.3">
      <c r="B158" s="1">
        <v>43473</v>
      </c>
      <c r="C158" t="s">
        <v>11</v>
      </c>
      <c r="D158" t="s">
        <v>19</v>
      </c>
      <c r="E158">
        <v>18</v>
      </c>
      <c r="F158" t="str">
        <f>INDEX(tblKlant[Regio],MATCH(tblVerkBerek[[#This Row],[Klant]],tblKlant[Klant],0))</f>
        <v>Noord</v>
      </c>
      <c r="G158" t="str">
        <f>INDEX(tblProd[ProdNaam],MATCH(tblVerkBerek[[#This Row],[Prod]],tblProd[Product],0))</f>
        <v>Prod2</v>
      </c>
      <c r="H158" s="5">
        <f>tblVerkBerek[[#This Row],[Aantal]]*INDEX(tblProd[KostPrijs],MATCH(tblVerkBerek[[#This Row],[Prod]],tblProd[Product],0))</f>
        <v>1980</v>
      </c>
      <c r="I158" s="5">
        <f>tblVerkBerek[[#This Row],[Aantal]]*INDEX(tblProd[VerkPrijs],MATCH(tblVerkBerek[[#This Row],[Prod]],tblProd[Product],0))</f>
        <v>2430</v>
      </c>
      <c r="J158" s="5">
        <f>tblVerkBerek[[#This Row],[Omzet]]-tblVerkBerek[[#This Row],[Kosten]]</f>
        <v>450</v>
      </c>
      <c r="K158" s="4">
        <f>INDEX(tblKlant[Korting],MATCH(tblVerkBerek[[#This Row],[Klant]],tblKlant[Klant],0))</f>
        <v>0</v>
      </c>
      <c r="L158" s="5">
        <f>tblVerkBerek[[#This Row],[Omzet]]*(1-tblVerkBerek[[#This Row],[Korting]])-tblVerkBerek[[#This Row],[Kosten]]</f>
        <v>450</v>
      </c>
    </row>
    <row r="159" spans="2:12" x14ac:dyDescent="0.3">
      <c r="B159" s="1">
        <v>43296</v>
      </c>
      <c r="C159" t="s">
        <v>17</v>
      </c>
      <c r="D159" t="s">
        <v>5</v>
      </c>
      <c r="E159">
        <v>12</v>
      </c>
      <c r="F159" t="str">
        <f>INDEX(tblKlant[Regio],MATCH(tblVerkBerek[[#This Row],[Klant]],tblKlant[Klant],0))</f>
        <v>Zuid</v>
      </c>
      <c r="G159" t="str">
        <f>INDEX(tblProd[ProdNaam],MATCH(tblVerkBerek[[#This Row],[Prod]],tblProd[Product],0))</f>
        <v>Prod3</v>
      </c>
      <c r="H159" s="5">
        <f>tblVerkBerek[[#This Row],[Aantal]]*INDEX(tblProd[KostPrijs],MATCH(tblVerkBerek[[#This Row],[Prod]],tblProd[Product],0))</f>
        <v>1440</v>
      </c>
      <c r="I159" s="5">
        <f>tblVerkBerek[[#This Row],[Aantal]]*INDEX(tblProd[VerkPrijs],MATCH(tblVerkBerek[[#This Row],[Prod]],tblProd[Product],0))</f>
        <v>1740</v>
      </c>
      <c r="J159" s="5">
        <f>tblVerkBerek[[#This Row],[Omzet]]-tblVerkBerek[[#This Row],[Kosten]]</f>
        <v>300</v>
      </c>
      <c r="K159" s="4">
        <f>INDEX(tblKlant[Korting],MATCH(tblVerkBerek[[#This Row],[Klant]],tblKlant[Klant],0))</f>
        <v>0.05</v>
      </c>
      <c r="L159" s="5">
        <f>tblVerkBerek[[#This Row],[Omzet]]*(1-tblVerkBerek[[#This Row],[Korting]])-tblVerkBerek[[#This Row],[Kosten]]</f>
        <v>213</v>
      </c>
    </row>
    <row r="160" spans="2:12" x14ac:dyDescent="0.3">
      <c r="B160" s="1">
        <v>43288</v>
      </c>
      <c r="C160" t="s">
        <v>18</v>
      </c>
      <c r="D160" t="s">
        <v>16</v>
      </c>
      <c r="E160">
        <v>19</v>
      </c>
      <c r="F160" t="str">
        <f>INDEX(tblKlant[Regio],MATCH(tblVerkBerek[[#This Row],[Klant]],tblKlant[Klant],0))</f>
        <v>Noord</v>
      </c>
      <c r="G160" t="str">
        <f>INDEX(tblProd[ProdNaam],MATCH(tblVerkBerek[[#This Row],[Prod]],tblProd[Product],0))</f>
        <v>Prod5</v>
      </c>
      <c r="H160" s="5">
        <f>tblVerkBerek[[#This Row],[Aantal]]*INDEX(tblProd[KostPrijs],MATCH(tblVerkBerek[[#This Row],[Prod]],tblProd[Product],0))</f>
        <v>2660</v>
      </c>
      <c r="I160" s="5">
        <f>tblVerkBerek[[#This Row],[Aantal]]*INDEX(tblProd[VerkPrijs],MATCH(tblVerkBerek[[#This Row],[Prod]],tblProd[Product],0))</f>
        <v>3420</v>
      </c>
      <c r="J160" s="5">
        <f>tblVerkBerek[[#This Row],[Omzet]]-tblVerkBerek[[#This Row],[Kosten]]</f>
        <v>760</v>
      </c>
      <c r="K160" s="4">
        <f>INDEX(tblKlant[Korting],MATCH(tblVerkBerek[[#This Row],[Klant]],tblKlant[Klant],0))</f>
        <v>0</v>
      </c>
      <c r="L160" s="5">
        <f>tblVerkBerek[[#This Row],[Omzet]]*(1-tblVerkBerek[[#This Row],[Korting]])-tblVerkBerek[[#This Row],[Kosten]]</f>
        <v>760</v>
      </c>
    </row>
    <row r="161" spans="2:12" x14ac:dyDescent="0.3">
      <c r="B161" s="1">
        <v>43926</v>
      </c>
      <c r="C161" t="s">
        <v>9</v>
      </c>
      <c r="D161" t="s">
        <v>7</v>
      </c>
      <c r="E161">
        <v>11</v>
      </c>
      <c r="F161" t="str">
        <f>INDEX(tblKlant[Regio],MATCH(tblVerkBerek[[#This Row],[Klant]],tblKlant[Klant],0))</f>
        <v>Noord</v>
      </c>
      <c r="G161" t="str">
        <f>INDEX(tblProd[ProdNaam],MATCH(tblVerkBerek[[#This Row],[Prod]],tblProd[Product],0))</f>
        <v>Prod6</v>
      </c>
      <c r="H161" s="5">
        <f>tblVerkBerek[[#This Row],[Aantal]]*INDEX(tblProd[KostPrijs],MATCH(tblVerkBerek[[#This Row],[Prod]],tblProd[Product],0))</f>
        <v>1650</v>
      </c>
      <c r="I161" s="5">
        <f>tblVerkBerek[[#This Row],[Aantal]]*INDEX(tblProd[VerkPrijs],MATCH(tblVerkBerek[[#This Row],[Prod]],tblProd[Product],0))</f>
        <v>2200</v>
      </c>
      <c r="J161" s="5">
        <f>tblVerkBerek[[#This Row],[Omzet]]-tblVerkBerek[[#This Row],[Kosten]]</f>
        <v>550</v>
      </c>
      <c r="K161" s="4">
        <f>INDEX(tblKlant[Korting],MATCH(tblVerkBerek[[#This Row],[Klant]],tblKlant[Klant],0))</f>
        <v>0.1</v>
      </c>
      <c r="L161" s="5">
        <f>tblVerkBerek[[#This Row],[Omzet]]*(1-tblVerkBerek[[#This Row],[Korting]])-tblVerkBerek[[#This Row],[Kosten]]</f>
        <v>330</v>
      </c>
    </row>
    <row r="162" spans="2:12" x14ac:dyDescent="0.3">
      <c r="B162" s="1">
        <v>43200</v>
      </c>
      <c r="C162" t="s">
        <v>9</v>
      </c>
      <c r="D162" t="s">
        <v>7</v>
      </c>
      <c r="E162">
        <v>20</v>
      </c>
      <c r="F162" t="str">
        <f>INDEX(tblKlant[Regio],MATCH(tblVerkBerek[[#This Row],[Klant]],tblKlant[Klant],0))</f>
        <v>Noord</v>
      </c>
      <c r="G162" t="str">
        <f>INDEX(tblProd[ProdNaam],MATCH(tblVerkBerek[[#This Row],[Prod]],tblProd[Product],0))</f>
        <v>Prod6</v>
      </c>
      <c r="H162" s="5">
        <f>tblVerkBerek[[#This Row],[Aantal]]*INDEX(tblProd[KostPrijs],MATCH(tblVerkBerek[[#This Row],[Prod]],tblProd[Product],0))</f>
        <v>3000</v>
      </c>
      <c r="I162" s="5">
        <f>tblVerkBerek[[#This Row],[Aantal]]*INDEX(tblProd[VerkPrijs],MATCH(tblVerkBerek[[#This Row],[Prod]],tblProd[Product],0))</f>
        <v>4000</v>
      </c>
      <c r="J162" s="5">
        <f>tblVerkBerek[[#This Row],[Omzet]]-tblVerkBerek[[#This Row],[Kosten]]</f>
        <v>1000</v>
      </c>
      <c r="K162" s="4">
        <f>INDEX(tblKlant[Korting],MATCH(tblVerkBerek[[#This Row],[Klant]],tblKlant[Klant],0))</f>
        <v>0.1</v>
      </c>
      <c r="L162" s="5">
        <f>tblVerkBerek[[#This Row],[Omzet]]*(1-tblVerkBerek[[#This Row],[Korting]])-tblVerkBerek[[#This Row],[Kosten]]</f>
        <v>600</v>
      </c>
    </row>
    <row r="163" spans="2:12" x14ac:dyDescent="0.3">
      <c r="B163" s="1">
        <v>43640</v>
      </c>
      <c r="C163" t="s">
        <v>15</v>
      </c>
      <c r="D163" t="s">
        <v>16</v>
      </c>
      <c r="E163">
        <v>18</v>
      </c>
      <c r="F163" t="str">
        <f>INDEX(tblKlant[Regio],MATCH(tblVerkBerek[[#This Row],[Klant]],tblKlant[Klant],0))</f>
        <v>Noord</v>
      </c>
      <c r="G163" t="str">
        <f>INDEX(tblProd[ProdNaam],MATCH(tblVerkBerek[[#This Row],[Prod]],tblProd[Product],0))</f>
        <v>Prod5</v>
      </c>
      <c r="H163" s="5">
        <f>tblVerkBerek[[#This Row],[Aantal]]*INDEX(tblProd[KostPrijs],MATCH(tblVerkBerek[[#This Row],[Prod]],tblProd[Product],0))</f>
        <v>2520</v>
      </c>
      <c r="I163" s="5">
        <f>tblVerkBerek[[#This Row],[Aantal]]*INDEX(tblProd[VerkPrijs],MATCH(tblVerkBerek[[#This Row],[Prod]],tblProd[Product],0))</f>
        <v>3240</v>
      </c>
      <c r="J163" s="5">
        <f>tblVerkBerek[[#This Row],[Omzet]]-tblVerkBerek[[#This Row],[Kosten]]</f>
        <v>720</v>
      </c>
      <c r="K163" s="4">
        <f>INDEX(tblKlant[Korting],MATCH(tblVerkBerek[[#This Row],[Klant]],tblKlant[Klant],0))</f>
        <v>0.01</v>
      </c>
      <c r="L163" s="5">
        <f>tblVerkBerek[[#This Row],[Omzet]]*(1-tblVerkBerek[[#This Row],[Korting]])-tblVerkBerek[[#This Row],[Kosten]]</f>
        <v>687.59999999999991</v>
      </c>
    </row>
    <row r="164" spans="2:12" x14ac:dyDescent="0.3">
      <c r="B164" s="1">
        <v>43745</v>
      </c>
      <c r="C164" t="s">
        <v>8</v>
      </c>
      <c r="D164" t="s">
        <v>5</v>
      </c>
      <c r="E164">
        <v>18</v>
      </c>
      <c r="F164" t="str">
        <f>INDEX(tblKlant[Regio],MATCH(tblVerkBerek[[#This Row],[Klant]],tblKlant[Klant],0))</f>
        <v>Zuid</v>
      </c>
      <c r="G164" t="str">
        <f>INDEX(tblProd[ProdNaam],MATCH(tblVerkBerek[[#This Row],[Prod]],tblProd[Product],0))</f>
        <v>Prod3</v>
      </c>
      <c r="H164" s="5">
        <f>tblVerkBerek[[#This Row],[Aantal]]*INDEX(tblProd[KostPrijs],MATCH(tblVerkBerek[[#This Row],[Prod]],tblProd[Product],0))</f>
        <v>2160</v>
      </c>
      <c r="I164" s="5">
        <f>tblVerkBerek[[#This Row],[Aantal]]*INDEX(tblProd[VerkPrijs],MATCH(tblVerkBerek[[#This Row],[Prod]],tblProd[Product],0))</f>
        <v>2610</v>
      </c>
      <c r="J164" s="5">
        <f>tblVerkBerek[[#This Row],[Omzet]]-tblVerkBerek[[#This Row],[Kosten]]</f>
        <v>450</v>
      </c>
      <c r="K164" s="4">
        <f>INDEX(tblKlant[Korting],MATCH(tblVerkBerek[[#This Row],[Klant]],tblKlant[Klant],0))</f>
        <v>0.01</v>
      </c>
      <c r="L164" s="5">
        <f>tblVerkBerek[[#This Row],[Omzet]]*(1-tblVerkBerek[[#This Row],[Korting]])-tblVerkBerek[[#This Row],[Kosten]]</f>
        <v>423.90000000000009</v>
      </c>
    </row>
    <row r="165" spans="2:12" x14ac:dyDescent="0.3">
      <c r="B165" s="1">
        <v>43441</v>
      </c>
      <c r="C165" t="s">
        <v>9</v>
      </c>
      <c r="D165" t="s">
        <v>7</v>
      </c>
      <c r="E165">
        <v>13</v>
      </c>
      <c r="F165" t="str">
        <f>INDEX(tblKlant[Regio],MATCH(tblVerkBerek[[#This Row],[Klant]],tblKlant[Klant],0))</f>
        <v>Noord</v>
      </c>
      <c r="G165" t="str">
        <f>INDEX(tblProd[ProdNaam],MATCH(tblVerkBerek[[#This Row],[Prod]],tblProd[Product],0))</f>
        <v>Prod6</v>
      </c>
      <c r="H165" s="5">
        <f>tblVerkBerek[[#This Row],[Aantal]]*INDEX(tblProd[KostPrijs],MATCH(tblVerkBerek[[#This Row],[Prod]],tblProd[Product],0))</f>
        <v>1950</v>
      </c>
      <c r="I165" s="5">
        <f>tblVerkBerek[[#This Row],[Aantal]]*INDEX(tblProd[VerkPrijs],MATCH(tblVerkBerek[[#This Row],[Prod]],tblProd[Product],0))</f>
        <v>2600</v>
      </c>
      <c r="J165" s="5">
        <f>tblVerkBerek[[#This Row],[Omzet]]-tblVerkBerek[[#This Row],[Kosten]]</f>
        <v>650</v>
      </c>
      <c r="K165" s="4">
        <f>INDEX(tblKlant[Korting],MATCH(tblVerkBerek[[#This Row],[Klant]],tblKlant[Klant],0))</f>
        <v>0.1</v>
      </c>
      <c r="L165" s="5">
        <f>tblVerkBerek[[#This Row],[Omzet]]*(1-tblVerkBerek[[#This Row],[Korting]])-tblVerkBerek[[#This Row],[Kosten]]</f>
        <v>390</v>
      </c>
    </row>
    <row r="166" spans="2:12" x14ac:dyDescent="0.3">
      <c r="B166" s="1">
        <v>43121</v>
      </c>
      <c r="C166" t="s">
        <v>8</v>
      </c>
      <c r="D166" t="s">
        <v>7</v>
      </c>
      <c r="E166">
        <v>11</v>
      </c>
      <c r="F166" t="str">
        <f>INDEX(tblKlant[Regio],MATCH(tblVerkBerek[[#This Row],[Klant]],tblKlant[Klant],0))</f>
        <v>Zuid</v>
      </c>
      <c r="G166" t="str">
        <f>INDEX(tblProd[ProdNaam],MATCH(tblVerkBerek[[#This Row],[Prod]],tblProd[Product],0))</f>
        <v>Prod6</v>
      </c>
      <c r="H166" s="5">
        <f>tblVerkBerek[[#This Row],[Aantal]]*INDEX(tblProd[KostPrijs],MATCH(tblVerkBerek[[#This Row],[Prod]],tblProd[Product],0))</f>
        <v>1650</v>
      </c>
      <c r="I166" s="5">
        <f>tblVerkBerek[[#This Row],[Aantal]]*INDEX(tblProd[VerkPrijs],MATCH(tblVerkBerek[[#This Row],[Prod]],tblProd[Product],0))</f>
        <v>2200</v>
      </c>
      <c r="J166" s="5">
        <f>tblVerkBerek[[#This Row],[Omzet]]-tblVerkBerek[[#This Row],[Kosten]]</f>
        <v>550</v>
      </c>
      <c r="K166" s="4">
        <f>INDEX(tblKlant[Korting],MATCH(tblVerkBerek[[#This Row],[Klant]],tblKlant[Klant],0))</f>
        <v>0.01</v>
      </c>
      <c r="L166" s="5">
        <f>tblVerkBerek[[#This Row],[Omzet]]*(1-tblVerkBerek[[#This Row],[Korting]])-tblVerkBerek[[#This Row],[Kosten]]</f>
        <v>528</v>
      </c>
    </row>
    <row r="167" spans="2:12" x14ac:dyDescent="0.3">
      <c r="B167" s="1">
        <v>43368</v>
      </c>
      <c r="C167" t="s">
        <v>12</v>
      </c>
      <c r="D167" t="s">
        <v>10</v>
      </c>
      <c r="E167">
        <v>15</v>
      </c>
      <c r="F167" t="str">
        <f>INDEX(tblKlant[Regio],MATCH(tblVerkBerek[[#This Row],[Klant]],tblKlant[Klant],0))</f>
        <v>Noord</v>
      </c>
      <c r="G167" t="str">
        <f>INDEX(tblProd[ProdNaam],MATCH(tblVerkBerek[[#This Row],[Prod]],tblProd[Product],0))</f>
        <v>Prod4</v>
      </c>
      <c r="H167" s="5">
        <f>tblVerkBerek[[#This Row],[Aantal]]*INDEX(tblProd[KostPrijs],MATCH(tblVerkBerek[[#This Row],[Prod]],tblProd[Product],0))</f>
        <v>1950</v>
      </c>
      <c r="I167" s="5">
        <f>tblVerkBerek[[#This Row],[Aantal]]*INDEX(tblProd[VerkPrijs],MATCH(tblVerkBerek[[#This Row],[Prod]],tblProd[Product],0))</f>
        <v>2400</v>
      </c>
      <c r="J167" s="5">
        <f>tblVerkBerek[[#This Row],[Omzet]]-tblVerkBerek[[#This Row],[Kosten]]</f>
        <v>450</v>
      </c>
      <c r="K167" s="4">
        <f>INDEX(tblKlant[Korting],MATCH(tblVerkBerek[[#This Row],[Klant]],tblKlant[Klant],0))</f>
        <v>0.01</v>
      </c>
      <c r="L167" s="5">
        <f>tblVerkBerek[[#This Row],[Omzet]]*(1-tblVerkBerek[[#This Row],[Korting]])-tblVerkBerek[[#This Row],[Kosten]]</f>
        <v>426</v>
      </c>
    </row>
    <row r="168" spans="2:12" x14ac:dyDescent="0.3">
      <c r="B168" s="1">
        <v>43599</v>
      </c>
      <c r="C168" t="s">
        <v>9</v>
      </c>
      <c r="D168" t="s">
        <v>16</v>
      </c>
      <c r="E168">
        <v>20</v>
      </c>
      <c r="F168" t="str">
        <f>INDEX(tblKlant[Regio],MATCH(tblVerkBerek[[#This Row],[Klant]],tblKlant[Klant],0))</f>
        <v>Noord</v>
      </c>
      <c r="G168" t="str">
        <f>INDEX(tblProd[ProdNaam],MATCH(tblVerkBerek[[#This Row],[Prod]],tblProd[Product],0))</f>
        <v>Prod5</v>
      </c>
      <c r="H168" s="5">
        <f>tblVerkBerek[[#This Row],[Aantal]]*INDEX(tblProd[KostPrijs],MATCH(tblVerkBerek[[#This Row],[Prod]],tblProd[Product],0))</f>
        <v>2800</v>
      </c>
      <c r="I168" s="5">
        <f>tblVerkBerek[[#This Row],[Aantal]]*INDEX(tblProd[VerkPrijs],MATCH(tblVerkBerek[[#This Row],[Prod]],tblProd[Product],0))</f>
        <v>3600</v>
      </c>
      <c r="J168" s="5">
        <f>tblVerkBerek[[#This Row],[Omzet]]-tblVerkBerek[[#This Row],[Kosten]]</f>
        <v>800</v>
      </c>
      <c r="K168" s="4">
        <f>INDEX(tblKlant[Korting],MATCH(tblVerkBerek[[#This Row],[Klant]],tblKlant[Klant],0))</f>
        <v>0.1</v>
      </c>
      <c r="L168" s="5">
        <f>tblVerkBerek[[#This Row],[Omzet]]*(1-tblVerkBerek[[#This Row],[Korting]])-tblVerkBerek[[#This Row],[Kosten]]</f>
        <v>440</v>
      </c>
    </row>
    <row r="169" spans="2:12" x14ac:dyDescent="0.3">
      <c r="B169" s="1">
        <v>43709</v>
      </c>
      <c r="C169" t="s">
        <v>13</v>
      </c>
      <c r="D169" t="s">
        <v>7</v>
      </c>
      <c r="E169">
        <v>8</v>
      </c>
      <c r="F169" t="str">
        <f>INDEX(tblKlant[Regio],MATCH(tblVerkBerek[[#This Row],[Klant]],tblKlant[Klant],0))</f>
        <v>Zuid</v>
      </c>
      <c r="G169" t="str">
        <f>INDEX(tblProd[ProdNaam],MATCH(tblVerkBerek[[#This Row],[Prod]],tblProd[Product],0))</f>
        <v>Prod6</v>
      </c>
      <c r="H169" s="5">
        <f>tblVerkBerek[[#This Row],[Aantal]]*INDEX(tblProd[KostPrijs],MATCH(tblVerkBerek[[#This Row],[Prod]],tblProd[Product],0))</f>
        <v>1200</v>
      </c>
      <c r="I169" s="5">
        <f>tblVerkBerek[[#This Row],[Aantal]]*INDEX(tblProd[VerkPrijs],MATCH(tblVerkBerek[[#This Row],[Prod]],tblProd[Product],0))</f>
        <v>1600</v>
      </c>
      <c r="J169" s="5">
        <f>tblVerkBerek[[#This Row],[Omzet]]-tblVerkBerek[[#This Row],[Kosten]]</f>
        <v>400</v>
      </c>
      <c r="K169" s="4">
        <f>INDEX(tblKlant[Korting],MATCH(tblVerkBerek[[#This Row],[Klant]],tblKlant[Klant],0))</f>
        <v>0.05</v>
      </c>
      <c r="L169" s="5">
        <f>tblVerkBerek[[#This Row],[Omzet]]*(1-tblVerkBerek[[#This Row],[Korting]])-tblVerkBerek[[#This Row],[Kosten]]</f>
        <v>320</v>
      </c>
    </row>
    <row r="170" spans="2:12" x14ac:dyDescent="0.3">
      <c r="B170" s="1">
        <v>43748</v>
      </c>
      <c r="C170" t="s">
        <v>11</v>
      </c>
      <c r="D170" t="s">
        <v>5</v>
      </c>
      <c r="E170">
        <v>13</v>
      </c>
      <c r="F170" t="str">
        <f>INDEX(tblKlant[Regio],MATCH(tblVerkBerek[[#This Row],[Klant]],tblKlant[Klant],0))</f>
        <v>Noord</v>
      </c>
      <c r="G170" t="str">
        <f>INDEX(tblProd[ProdNaam],MATCH(tblVerkBerek[[#This Row],[Prod]],tblProd[Product],0))</f>
        <v>Prod3</v>
      </c>
      <c r="H170" s="5">
        <f>tblVerkBerek[[#This Row],[Aantal]]*INDEX(tblProd[KostPrijs],MATCH(tblVerkBerek[[#This Row],[Prod]],tblProd[Product],0))</f>
        <v>1560</v>
      </c>
      <c r="I170" s="5">
        <f>tblVerkBerek[[#This Row],[Aantal]]*INDEX(tblProd[VerkPrijs],MATCH(tblVerkBerek[[#This Row],[Prod]],tblProd[Product],0))</f>
        <v>1885</v>
      </c>
      <c r="J170" s="5">
        <f>tblVerkBerek[[#This Row],[Omzet]]-tblVerkBerek[[#This Row],[Kosten]]</f>
        <v>325</v>
      </c>
      <c r="K170" s="4">
        <f>INDEX(tblKlant[Korting],MATCH(tblVerkBerek[[#This Row],[Klant]],tblKlant[Klant],0))</f>
        <v>0</v>
      </c>
      <c r="L170" s="5">
        <f>tblVerkBerek[[#This Row],[Omzet]]*(1-tblVerkBerek[[#This Row],[Korting]])-tblVerkBerek[[#This Row],[Kosten]]</f>
        <v>325</v>
      </c>
    </row>
    <row r="171" spans="2:12" x14ac:dyDescent="0.3">
      <c r="B171" s="1">
        <v>43828</v>
      </c>
      <c r="C171" t="s">
        <v>11</v>
      </c>
      <c r="D171" t="s">
        <v>16</v>
      </c>
      <c r="E171">
        <v>14</v>
      </c>
      <c r="F171" t="str">
        <f>INDEX(tblKlant[Regio],MATCH(tblVerkBerek[[#This Row],[Klant]],tblKlant[Klant],0))</f>
        <v>Noord</v>
      </c>
      <c r="G171" t="str">
        <f>INDEX(tblProd[ProdNaam],MATCH(tblVerkBerek[[#This Row],[Prod]],tblProd[Product],0))</f>
        <v>Prod5</v>
      </c>
      <c r="H171" s="5">
        <f>tblVerkBerek[[#This Row],[Aantal]]*INDEX(tblProd[KostPrijs],MATCH(tblVerkBerek[[#This Row],[Prod]],tblProd[Product],0))</f>
        <v>1960</v>
      </c>
      <c r="I171" s="5">
        <f>tblVerkBerek[[#This Row],[Aantal]]*INDEX(tblProd[VerkPrijs],MATCH(tblVerkBerek[[#This Row],[Prod]],tblProd[Product],0))</f>
        <v>2520</v>
      </c>
      <c r="J171" s="5">
        <f>tblVerkBerek[[#This Row],[Omzet]]-tblVerkBerek[[#This Row],[Kosten]]</f>
        <v>560</v>
      </c>
      <c r="K171" s="4">
        <f>INDEX(tblKlant[Korting],MATCH(tblVerkBerek[[#This Row],[Klant]],tblKlant[Klant],0))</f>
        <v>0</v>
      </c>
      <c r="L171" s="5">
        <f>tblVerkBerek[[#This Row],[Omzet]]*(1-tblVerkBerek[[#This Row],[Korting]])-tblVerkBerek[[#This Row],[Kosten]]</f>
        <v>560</v>
      </c>
    </row>
    <row r="172" spans="2:12" x14ac:dyDescent="0.3">
      <c r="B172" s="1">
        <v>43760</v>
      </c>
      <c r="C172" t="s">
        <v>18</v>
      </c>
      <c r="D172" t="s">
        <v>10</v>
      </c>
      <c r="E172">
        <v>19</v>
      </c>
      <c r="F172" t="str">
        <f>INDEX(tblKlant[Regio],MATCH(tblVerkBerek[[#This Row],[Klant]],tblKlant[Klant],0))</f>
        <v>Noord</v>
      </c>
      <c r="G172" t="str">
        <f>INDEX(tblProd[ProdNaam],MATCH(tblVerkBerek[[#This Row],[Prod]],tblProd[Product],0))</f>
        <v>Prod4</v>
      </c>
      <c r="H172" s="5">
        <f>tblVerkBerek[[#This Row],[Aantal]]*INDEX(tblProd[KostPrijs],MATCH(tblVerkBerek[[#This Row],[Prod]],tblProd[Product],0))</f>
        <v>2470</v>
      </c>
      <c r="I172" s="5">
        <f>tblVerkBerek[[#This Row],[Aantal]]*INDEX(tblProd[VerkPrijs],MATCH(tblVerkBerek[[#This Row],[Prod]],tblProd[Product],0))</f>
        <v>3040</v>
      </c>
      <c r="J172" s="5">
        <f>tblVerkBerek[[#This Row],[Omzet]]-tblVerkBerek[[#This Row],[Kosten]]</f>
        <v>570</v>
      </c>
      <c r="K172" s="4">
        <f>INDEX(tblKlant[Korting],MATCH(tblVerkBerek[[#This Row],[Klant]],tblKlant[Klant],0))</f>
        <v>0</v>
      </c>
      <c r="L172" s="5">
        <f>tblVerkBerek[[#This Row],[Omzet]]*(1-tblVerkBerek[[#This Row],[Korting]])-tblVerkBerek[[#This Row],[Kosten]]</f>
        <v>570</v>
      </c>
    </row>
    <row r="173" spans="2:12" x14ac:dyDescent="0.3">
      <c r="B173" s="1">
        <v>43399</v>
      </c>
      <c r="C173" t="s">
        <v>4</v>
      </c>
      <c r="D173" t="s">
        <v>14</v>
      </c>
      <c r="E173">
        <v>6</v>
      </c>
      <c r="F173" t="str">
        <f>INDEX(tblKlant[Regio],MATCH(tblVerkBerek[[#This Row],[Klant]],tblKlant[Klant],0))</f>
        <v>Zuid</v>
      </c>
      <c r="G173" t="str">
        <f>INDEX(tblProd[ProdNaam],MATCH(tblVerkBerek[[#This Row],[Prod]],tblProd[Product],0))</f>
        <v>Prod1</v>
      </c>
      <c r="H173" s="5">
        <f>tblVerkBerek[[#This Row],[Aantal]]*INDEX(tblProd[KostPrijs],MATCH(tblVerkBerek[[#This Row],[Prod]],tblProd[Product],0))</f>
        <v>600</v>
      </c>
      <c r="I173" s="5">
        <f>tblVerkBerek[[#This Row],[Aantal]]*INDEX(tblProd[VerkPrijs],MATCH(tblVerkBerek[[#This Row],[Prod]],tblProd[Product],0))</f>
        <v>750</v>
      </c>
      <c r="J173" s="5">
        <f>tblVerkBerek[[#This Row],[Omzet]]-tblVerkBerek[[#This Row],[Kosten]]</f>
        <v>150</v>
      </c>
      <c r="K173" s="4">
        <f>INDEX(tblKlant[Korting],MATCH(tblVerkBerek[[#This Row],[Klant]],tblKlant[Klant],0))</f>
        <v>0.05</v>
      </c>
      <c r="L173" s="5">
        <f>tblVerkBerek[[#This Row],[Omzet]]*(1-tblVerkBerek[[#This Row],[Korting]])-tblVerkBerek[[#This Row],[Kosten]]</f>
        <v>112.5</v>
      </c>
    </row>
    <row r="174" spans="2:12" x14ac:dyDescent="0.3">
      <c r="B174" s="1">
        <v>43902</v>
      </c>
      <c r="C174" t="s">
        <v>18</v>
      </c>
      <c r="D174" t="s">
        <v>16</v>
      </c>
      <c r="E174">
        <v>11</v>
      </c>
      <c r="F174" t="str">
        <f>INDEX(tblKlant[Regio],MATCH(tblVerkBerek[[#This Row],[Klant]],tblKlant[Klant],0))</f>
        <v>Noord</v>
      </c>
      <c r="G174" t="str">
        <f>INDEX(tblProd[ProdNaam],MATCH(tblVerkBerek[[#This Row],[Prod]],tblProd[Product],0))</f>
        <v>Prod5</v>
      </c>
      <c r="H174" s="5">
        <f>tblVerkBerek[[#This Row],[Aantal]]*INDEX(tblProd[KostPrijs],MATCH(tblVerkBerek[[#This Row],[Prod]],tblProd[Product],0))</f>
        <v>1540</v>
      </c>
      <c r="I174" s="5">
        <f>tblVerkBerek[[#This Row],[Aantal]]*INDEX(tblProd[VerkPrijs],MATCH(tblVerkBerek[[#This Row],[Prod]],tblProd[Product],0))</f>
        <v>1980</v>
      </c>
      <c r="J174" s="5">
        <f>tblVerkBerek[[#This Row],[Omzet]]-tblVerkBerek[[#This Row],[Kosten]]</f>
        <v>440</v>
      </c>
      <c r="K174" s="4">
        <f>INDEX(tblKlant[Korting],MATCH(tblVerkBerek[[#This Row],[Klant]],tblKlant[Klant],0))</f>
        <v>0</v>
      </c>
      <c r="L174" s="5">
        <f>tblVerkBerek[[#This Row],[Omzet]]*(1-tblVerkBerek[[#This Row],[Korting]])-tblVerkBerek[[#This Row],[Kosten]]</f>
        <v>440</v>
      </c>
    </row>
    <row r="175" spans="2:12" x14ac:dyDescent="0.3">
      <c r="B175" s="1">
        <v>43561</v>
      </c>
      <c r="C175" t="s">
        <v>15</v>
      </c>
      <c r="D175" t="s">
        <v>16</v>
      </c>
      <c r="E175">
        <v>15</v>
      </c>
      <c r="F175" t="str">
        <f>INDEX(tblKlant[Regio],MATCH(tblVerkBerek[[#This Row],[Klant]],tblKlant[Klant],0))</f>
        <v>Noord</v>
      </c>
      <c r="G175" t="str">
        <f>INDEX(tblProd[ProdNaam],MATCH(tblVerkBerek[[#This Row],[Prod]],tblProd[Product],0))</f>
        <v>Prod5</v>
      </c>
      <c r="H175" s="5">
        <f>tblVerkBerek[[#This Row],[Aantal]]*INDEX(tblProd[KostPrijs],MATCH(tblVerkBerek[[#This Row],[Prod]],tblProd[Product],0))</f>
        <v>2100</v>
      </c>
      <c r="I175" s="5">
        <f>tblVerkBerek[[#This Row],[Aantal]]*INDEX(tblProd[VerkPrijs],MATCH(tblVerkBerek[[#This Row],[Prod]],tblProd[Product],0))</f>
        <v>2700</v>
      </c>
      <c r="J175" s="5">
        <f>tblVerkBerek[[#This Row],[Omzet]]-tblVerkBerek[[#This Row],[Kosten]]</f>
        <v>600</v>
      </c>
      <c r="K175" s="4">
        <f>INDEX(tblKlant[Korting],MATCH(tblVerkBerek[[#This Row],[Klant]],tblKlant[Klant],0))</f>
        <v>0.01</v>
      </c>
      <c r="L175" s="5">
        <f>tblVerkBerek[[#This Row],[Omzet]]*(1-tblVerkBerek[[#This Row],[Korting]])-tblVerkBerek[[#This Row],[Kosten]]</f>
        <v>573</v>
      </c>
    </row>
    <row r="176" spans="2:12" x14ac:dyDescent="0.3">
      <c r="B176" s="1">
        <v>43708</v>
      </c>
      <c r="C176" t="s">
        <v>9</v>
      </c>
      <c r="D176" t="s">
        <v>16</v>
      </c>
      <c r="E176">
        <v>11</v>
      </c>
      <c r="F176" t="str">
        <f>INDEX(tblKlant[Regio],MATCH(tblVerkBerek[[#This Row],[Klant]],tblKlant[Klant],0))</f>
        <v>Noord</v>
      </c>
      <c r="G176" t="str">
        <f>INDEX(tblProd[ProdNaam],MATCH(tblVerkBerek[[#This Row],[Prod]],tblProd[Product],0))</f>
        <v>Prod5</v>
      </c>
      <c r="H176" s="5">
        <f>tblVerkBerek[[#This Row],[Aantal]]*INDEX(tblProd[KostPrijs],MATCH(tblVerkBerek[[#This Row],[Prod]],tblProd[Product],0))</f>
        <v>1540</v>
      </c>
      <c r="I176" s="5">
        <f>tblVerkBerek[[#This Row],[Aantal]]*INDEX(tblProd[VerkPrijs],MATCH(tblVerkBerek[[#This Row],[Prod]],tblProd[Product],0))</f>
        <v>1980</v>
      </c>
      <c r="J176" s="5">
        <f>tblVerkBerek[[#This Row],[Omzet]]-tblVerkBerek[[#This Row],[Kosten]]</f>
        <v>440</v>
      </c>
      <c r="K176" s="4">
        <f>INDEX(tblKlant[Korting],MATCH(tblVerkBerek[[#This Row],[Klant]],tblKlant[Klant],0))</f>
        <v>0.1</v>
      </c>
      <c r="L176" s="5">
        <f>tblVerkBerek[[#This Row],[Omzet]]*(1-tblVerkBerek[[#This Row],[Korting]])-tblVerkBerek[[#This Row],[Kosten]]</f>
        <v>242</v>
      </c>
    </row>
    <row r="177" spans="2:12" x14ac:dyDescent="0.3">
      <c r="B177" s="1">
        <v>43926</v>
      </c>
      <c r="C177" t="s">
        <v>8</v>
      </c>
      <c r="D177" t="s">
        <v>19</v>
      </c>
      <c r="E177">
        <v>19</v>
      </c>
      <c r="F177" t="str">
        <f>INDEX(tblKlant[Regio],MATCH(tblVerkBerek[[#This Row],[Klant]],tblKlant[Klant],0))</f>
        <v>Zuid</v>
      </c>
      <c r="G177" t="str">
        <f>INDEX(tblProd[ProdNaam],MATCH(tblVerkBerek[[#This Row],[Prod]],tblProd[Product],0))</f>
        <v>Prod2</v>
      </c>
      <c r="H177" s="5">
        <f>tblVerkBerek[[#This Row],[Aantal]]*INDEX(tblProd[KostPrijs],MATCH(tblVerkBerek[[#This Row],[Prod]],tblProd[Product],0))</f>
        <v>2090</v>
      </c>
      <c r="I177" s="5">
        <f>tblVerkBerek[[#This Row],[Aantal]]*INDEX(tblProd[VerkPrijs],MATCH(tblVerkBerek[[#This Row],[Prod]],tblProd[Product],0))</f>
        <v>2565</v>
      </c>
      <c r="J177" s="5">
        <f>tblVerkBerek[[#This Row],[Omzet]]-tblVerkBerek[[#This Row],[Kosten]]</f>
        <v>475</v>
      </c>
      <c r="K177" s="4">
        <f>INDEX(tblKlant[Korting],MATCH(tblVerkBerek[[#This Row],[Klant]],tblKlant[Klant],0))</f>
        <v>0.01</v>
      </c>
      <c r="L177" s="5">
        <f>tblVerkBerek[[#This Row],[Omzet]]*(1-tblVerkBerek[[#This Row],[Korting]])-tblVerkBerek[[#This Row],[Kosten]]</f>
        <v>449.34999999999991</v>
      </c>
    </row>
    <row r="178" spans="2:12" x14ac:dyDescent="0.3">
      <c r="B178" s="1">
        <v>43210</v>
      </c>
      <c r="C178" t="s">
        <v>13</v>
      </c>
      <c r="D178" t="s">
        <v>10</v>
      </c>
      <c r="E178">
        <v>15</v>
      </c>
      <c r="F178" t="str">
        <f>INDEX(tblKlant[Regio],MATCH(tblVerkBerek[[#This Row],[Klant]],tblKlant[Klant],0))</f>
        <v>Zuid</v>
      </c>
      <c r="G178" t="str">
        <f>INDEX(tblProd[ProdNaam],MATCH(tblVerkBerek[[#This Row],[Prod]],tblProd[Product],0))</f>
        <v>Prod4</v>
      </c>
      <c r="H178" s="5">
        <f>tblVerkBerek[[#This Row],[Aantal]]*INDEX(tblProd[KostPrijs],MATCH(tblVerkBerek[[#This Row],[Prod]],tblProd[Product],0))</f>
        <v>1950</v>
      </c>
      <c r="I178" s="5">
        <f>tblVerkBerek[[#This Row],[Aantal]]*INDEX(tblProd[VerkPrijs],MATCH(tblVerkBerek[[#This Row],[Prod]],tblProd[Product],0))</f>
        <v>2400</v>
      </c>
      <c r="J178" s="5">
        <f>tblVerkBerek[[#This Row],[Omzet]]-tblVerkBerek[[#This Row],[Kosten]]</f>
        <v>450</v>
      </c>
      <c r="K178" s="4">
        <f>INDEX(tblKlant[Korting],MATCH(tblVerkBerek[[#This Row],[Klant]],tblKlant[Klant],0))</f>
        <v>0.05</v>
      </c>
      <c r="L178" s="5">
        <f>tblVerkBerek[[#This Row],[Omzet]]*(1-tblVerkBerek[[#This Row],[Korting]])-tblVerkBerek[[#This Row],[Kosten]]</f>
        <v>330</v>
      </c>
    </row>
    <row r="179" spans="2:12" x14ac:dyDescent="0.3">
      <c r="B179" s="1">
        <v>43833</v>
      </c>
      <c r="C179" t="s">
        <v>15</v>
      </c>
      <c r="D179" t="s">
        <v>5</v>
      </c>
      <c r="E179">
        <v>14</v>
      </c>
      <c r="F179" t="str">
        <f>INDEX(tblKlant[Regio],MATCH(tblVerkBerek[[#This Row],[Klant]],tblKlant[Klant],0))</f>
        <v>Noord</v>
      </c>
      <c r="G179" t="str">
        <f>INDEX(tblProd[ProdNaam],MATCH(tblVerkBerek[[#This Row],[Prod]],tblProd[Product],0))</f>
        <v>Prod3</v>
      </c>
      <c r="H179" s="5">
        <f>tblVerkBerek[[#This Row],[Aantal]]*INDEX(tblProd[KostPrijs],MATCH(tblVerkBerek[[#This Row],[Prod]],tblProd[Product],0))</f>
        <v>1680</v>
      </c>
      <c r="I179" s="5">
        <f>tblVerkBerek[[#This Row],[Aantal]]*INDEX(tblProd[VerkPrijs],MATCH(tblVerkBerek[[#This Row],[Prod]],tblProd[Product],0))</f>
        <v>2030</v>
      </c>
      <c r="J179" s="5">
        <f>tblVerkBerek[[#This Row],[Omzet]]-tblVerkBerek[[#This Row],[Kosten]]</f>
        <v>350</v>
      </c>
      <c r="K179" s="4">
        <f>INDEX(tblKlant[Korting],MATCH(tblVerkBerek[[#This Row],[Klant]],tblKlant[Klant],0))</f>
        <v>0.01</v>
      </c>
      <c r="L179" s="5">
        <f>tblVerkBerek[[#This Row],[Omzet]]*(1-tblVerkBerek[[#This Row],[Korting]])-tblVerkBerek[[#This Row],[Kosten]]</f>
        <v>329.70000000000005</v>
      </c>
    </row>
    <row r="180" spans="2:12" x14ac:dyDescent="0.3">
      <c r="B180" s="1">
        <v>43651</v>
      </c>
      <c r="C180" t="s">
        <v>17</v>
      </c>
      <c r="D180" t="s">
        <v>10</v>
      </c>
      <c r="E180">
        <v>5</v>
      </c>
      <c r="F180" t="str">
        <f>INDEX(tblKlant[Regio],MATCH(tblVerkBerek[[#This Row],[Klant]],tblKlant[Klant],0))</f>
        <v>Zuid</v>
      </c>
      <c r="G180" t="str">
        <f>INDEX(tblProd[ProdNaam],MATCH(tblVerkBerek[[#This Row],[Prod]],tblProd[Product],0))</f>
        <v>Prod4</v>
      </c>
      <c r="H180" s="5">
        <f>tblVerkBerek[[#This Row],[Aantal]]*INDEX(tblProd[KostPrijs],MATCH(tblVerkBerek[[#This Row],[Prod]],tblProd[Product],0))</f>
        <v>650</v>
      </c>
      <c r="I180" s="5">
        <f>tblVerkBerek[[#This Row],[Aantal]]*INDEX(tblProd[VerkPrijs],MATCH(tblVerkBerek[[#This Row],[Prod]],tblProd[Product],0))</f>
        <v>800</v>
      </c>
      <c r="J180" s="5">
        <f>tblVerkBerek[[#This Row],[Omzet]]-tblVerkBerek[[#This Row],[Kosten]]</f>
        <v>150</v>
      </c>
      <c r="K180" s="4">
        <f>INDEX(tblKlant[Korting],MATCH(tblVerkBerek[[#This Row],[Klant]],tblKlant[Klant],0))</f>
        <v>0.05</v>
      </c>
      <c r="L180" s="5">
        <f>tblVerkBerek[[#This Row],[Omzet]]*(1-tblVerkBerek[[#This Row],[Korting]])-tblVerkBerek[[#This Row],[Kosten]]</f>
        <v>110</v>
      </c>
    </row>
    <row r="181" spans="2:12" x14ac:dyDescent="0.3">
      <c r="B181" s="1">
        <v>43488</v>
      </c>
      <c r="C181" t="s">
        <v>13</v>
      </c>
      <c r="D181" t="s">
        <v>5</v>
      </c>
      <c r="E181">
        <v>14</v>
      </c>
      <c r="F181" t="str">
        <f>INDEX(tblKlant[Regio],MATCH(tblVerkBerek[[#This Row],[Klant]],tblKlant[Klant],0))</f>
        <v>Zuid</v>
      </c>
      <c r="G181" t="str">
        <f>INDEX(tblProd[ProdNaam],MATCH(tblVerkBerek[[#This Row],[Prod]],tblProd[Product],0))</f>
        <v>Prod3</v>
      </c>
      <c r="H181" s="5">
        <f>tblVerkBerek[[#This Row],[Aantal]]*INDEX(tblProd[KostPrijs],MATCH(tblVerkBerek[[#This Row],[Prod]],tblProd[Product],0))</f>
        <v>1680</v>
      </c>
      <c r="I181" s="5">
        <f>tblVerkBerek[[#This Row],[Aantal]]*INDEX(tblProd[VerkPrijs],MATCH(tblVerkBerek[[#This Row],[Prod]],tblProd[Product],0))</f>
        <v>2030</v>
      </c>
      <c r="J181" s="5">
        <f>tblVerkBerek[[#This Row],[Omzet]]-tblVerkBerek[[#This Row],[Kosten]]</f>
        <v>350</v>
      </c>
      <c r="K181" s="4">
        <f>INDEX(tblKlant[Korting],MATCH(tblVerkBerek[[#This Row],[Klant]],tblKlant[Klant],0))</f>
        <v>0.05</v>
      </c>
      <c r="L181" s="5">
        <f>tblVerkBerek[[#This Row],[Omzet]]*(1-tblVerkBerek[[#This Row],[Korting]])-tblVerkBerek[[#This Row],[Kosten]]</f>
        <v>248.5</v>
      </c>
    </row>
    <row r="182" spans="2:12" x14ac:dyDescent="0.3">
      <c r="B182" s="1">
        <v>43385</v>
      </c>
      <c r="C182" t="s">
        <v>15</v>
      </c>
      <c r="D182" t="s">
        <v>16</v>
      </c>
      <c r="E182">
        <v>12</v>
      </c>
      <c r="F182" t="str">
        <f>INDEX(tblKlant[Regio],MATCH(tblVerkBerek[[#This Row],[Klant]],tblKlant[Klant],0))</f>
        <v>Noord</v>
      </c>
      <c r="G182" t="str">
        <f>INDEX(tblProd[ProdNaam],MATCH(tblVerkBerek[[#This Row],[Prod]],tblProd[Product],0))</f>
        <v>Prod5</v>
      </c>
      <c r="H182" s="5">
        <f>tblVerkBerek[[#This Row],[Aantal]]*INDEX(tblProd[KostPrijs],MATCH(tblVerkBerek[[#This Row],[Prod]],tblProd[Product],0))</f>
        <v>1680</v>
      </c>
      <c r="I182" s="5">
        <f>tblVerkBerek[[#This Row],[Aantal]]*INDEX(tblProd[VerkPrijs],MATCH(tblVerkBerek[[#This Row],[Prod]],tblProd[Product],0))</f>
        <v>2160</v>
      </c>
      <c r="J182" s="5">
        <f>tblVerkBerek[[#This Row],[Omzet]]-tblVerkBerek[[#This Row],[Kosten]]</f>
        <v>480</v>
      </c>
      <c r="K182" s="4">
        <f>INDEX(tblKlant[Korting],MATCH(tblVerkBerek[[#This Row],[Klant]],tblKlant[Klant],0))</f>
        <v>0.01</v>
      </c>
      <c r="L182" s="5">
        <f>tblVerkBerek[[#This Row],[Omzet]]*(1-tblVerkBerek[[#This Row],[Korting]])-tblVerkBerek[[#This Row],[Kosten]]</f>
        <v>458.40000000000009</v>
      </c>
    </row>
    <row r="183" spans="2:12" x14ac:dyDescent="0.3">
      <c r="B183" s="1">
        <v>43362</v>
      </c>
      <c r="C183" t="s">
        <v>11</v>
      </c>
      <c r="D183" t="s">
        <v>19</v>
      </c>
      <c r="E183">
        <v>10</v>
      </c>
      <c r="F183" t="str">
        <f>INDEX(tblKlant[Regio],MATCH(tblVerkBerek[[#This Row],[Klant]],tblKlant[Klant],0))</f>
        <v>Noord</v>
      </c>
      <c r="G183" t="str">
        <f>INDEX(tblProd[ProdNaam],MATCH(tblVerkBerek[[#This Row],[Prod]],tblProd[Product],0))</f>
        <v>Prod2</v>
      </c>
      <c r="H183" s="5">
        <f>tblVerkBerek[[#This Row],[Aantal]]*INDEX(tblProd[KostPrijs],MATCH(tblVerkBerek[[#This Row],[Prod]],tblProd[Product],0))</f>
        <v>1100</v>
      </c>
      <c r="I183" s="5">
        <f>tblVerkBerek[[#This Row],[Aantal]]*INDEX(tblProd[VerkPrijs],MATCH(tblVerkBerek[[#This Row],[Prod]],tblProd[Product],0))</f>
        <v>1350</v>
      </c>
      <c r="J183" s="5">
        <f>tblVerkBerek[[#This Row],[Omzet]]-tblVerkBerek[[#This Row],[Kosten]]</f>
        <v>250</v>
      </c>
      <c r="K183" s="4">
        <f>INDEX(tblKlant[Korting],MATCH(tblVerkBerek[[#This Row],[Klant]],tblKlant[Klant],0))</f>
        <v>0</v>
      </c>
      <c r="L183" s="5">
        <f>tblVerkBerek[[#This Row],[Omzet]]*(1-tblVerkBerek[[#This Row],[Korting]])-tblVerkBerek[[#This Row],[Kosten]]</f>
        <v>250</v>
      </c>
    </row>
    <row r="184" spans="2:12" x14ac:dyDescent="0.3">
      <c r="B184" s="1">
        <v>43443</v>
      </c>
      <c r="C184" t="s">
        <v>12</v>
      </c>
      <c r="D184" t="s">
        <v>10</v>
      </c>
      <c r="E184">
        <v>8</v>
      </c>
      <c r="F184" t="str">
        <f>INDEX(tblKlant[Regio],MATCH(tblVerkBerek[[#This Row],[Klant]],tblKlant[Klant],0))</f>
        <v>Noord</v>
      </c>
      <c r="G184" t="str">
        <f>INDEX(tblProd[ProdNaam],MATCH(tblVerkBerek[[#This Row],[Prod]],tblProd[Product],0))</f>
        <v>Prod4</v>
      </c>
      <c r="H184" s="5">
        <f>tblVerkBerek[[#This Row],[Aantal]]*INDEX(tblProd[KostPrijs],MATCH(tblVerkBerek[[#This Row],[Prod]],tblProd[Product],0))</f>
        <v>1040</v>
      </c>
      <c r="I184" s="5">
        <f>tblVerkBerek[[#This Row],[Aantal]]*INDEX(tblProd[VerkPrijs],MATCH(tblVerkBerek[[#This Row],[Prod]],tblProd[Product],0))</f>
        <v>1280</v>
      </c>
      <c r="J184" s="5">
        <f>tblVerkBerek[[#This Row],[Omzet]]-tblVerkBerek[[#This Row],[Kosten]]</f>
        <v>240</v>
      </c>
      <c r="K184" s="4">
        <f>INDEX(tblKlant[Korting],MATCH(tblVerkBerek[[#This Row],[Klant]],tblKlant[Klant],0))</f>
        <v>0.01</v>
      </c>
      <c r="L184" s="5">
        <f>tblVerkBerek[[#This Row],[Omzet]]*(1-tblVerkBerek[[#This Row],[Korting]])-tblVerkBerek[[#This Row],[Kosten]]</f>
        <v>227.20000000000005</v>
      </c>
    </row>
    <row r="185" spans="2:12" x14ac:dyDescent="0.3">
      <c r="B185" s="1">
        <v>43634</v>
      </c>
      <c r="C185" t="s">
        <v>17</v>
      </c>
      <c r="D185" t="s">
        <v>10</v>
      </c>
      <c r="E185">
        <v>7</v>
      </c>
      <c r="F185" t="str">
        <f>INDEX(tblKlant[Regio],MATCH(tblVerkBerek[[#This Row],[Klant]],tblKlant[Klant],0))</f>
        <v>Zuid</v>
      </c>
      <c r="G185" t="str">
        <f>INDEX(tblProd[ProdNaam],MATCH(tblVerkBerek[[#This Row],[Prod]],tblProd[Product],0))</f>
        <v>Prod4</v>
      </c>
      <c r="H185" s="5">
        <f>tblVerkBerek[[#This Row],[Aantal]]*INDEX(tblProd[KostPrijs],MATCH(tblVerkBerek[[#This Row],[Prod]],tblProd[Product],0))</f>
        <v>910</v>
      </c>
      <c r="I185" s="5">
        <f>tblVerkBerek[[#This Row],[Aantal]]*INDEX(tblProd[VerkPrijs],MATCH(tblVerkBerek[[#This Row],[Prod]],tblProd[Product],0))</f>
        <v>1120</v>
      </c>
      <c r="J185" s="5">
        <f>tblVerkBerek[[#This Row],[Omzet]]-tblVerkBerek[[#This Row],[Kosten]]</f>
        <v>210</v>
      </c>
      <c r="K185" s="4">
        <f>INDEX(tblKlant[Korting],MATCH(tblVerkBerek[[#This Row],[Klant]],tblKlant[Klant],0))</f>
        <v>0.05</v>
      </c>
      <c r="L185" s="5">
        <f>tblVerkBerek[[#This Row],[Omzet]]*(1-tblVerkBerek[[#This Row],[Korting]])-tblVerkBerek[[#This Row],[Kosten]]</f>
        <v>154</v>
      </c>
    </row>
    <row r="186" spans="2:12" x14ac:dyDescent="0.3">
      <c r="B186" s="1">
        <v>43940</v>
      </c>
      <c r="C186" t="s">
        <v>9</v>
      </c>
      <c r="D186" t="s">
        <v>7</v>
      </c>
      <c r="E186">
        <v>11</v>
      </c>
      <c r="F186" t="str">
        <f>INDEX(tblKlant[Regio],MATCH(tblVerkBerek[[#This Row],[Klant]],tblKlant[Klant],0))</f>
        <v>Noord</v>
      </c>
      <c r="G186" t="str">
        <f>INDEX(tblProd[ProdNaam],MATCH(tblVerkBerek[[#This Row],[Prod]],tblProd[Product],0))</f>
        <v>Prod6</v>
      </c>
      <c r="H186" s="5">
        <f>tblVerkBerek[[#This Row],[Aantal]]*INDEX(tblProd[KostPrijs],MATCH(tblVerkBerek[[#This Row],[Prod]],tblProd[Product],0))</f>
        <v>1650</v>
      </c>
      <c r="I186" s="5">
        <f>tblVerkBerek[[#This Row],[Aantal]]*INDEX(tblProd[VerkPrijs],MATCH(tblVerkBerek[[#This Row],[Prod]],tblProd[Product],0))</f>
        <v>2200</v>
      </c>
      <c r="J186" s="5">
        <f>tblVerkBerek[[#This Row],[Omzet]]-tblVerkBerek[[#This Row],[Kosten]]</f>
        <v>550</v>
      </c>
      <c r="K186" s="4">
        <f>INDEX(tblKlant[Korting],MATCH(tblVerkBerek[[#This Row],[Klant]],tblKlant[Klant],0))</f>
        <v>0.1</v>
      </c>
      <c r="L186" s="5">
        <f>tblVerkBerek[[#This Row],[Omzet]]*(1-tblVerkBerek[[#This Row],[Korting]])-tblVerkBerek[[#This Row],[Kosten]]</f>
        <v>330</v>
      </c>
    </row>
    <row r="187" spans="2:12" x14ac:dyDescent="0.3">
      <c r="B187" s="1">
        <v>43670</v>
      </c>
      <c r="C187" t="s">
        <v>9</v>
      </c>
      <c r="D187" t="s">
        <v>16</v>
      </c>
      <c r="E187">
        <v>9</v>
      </c>
      <c r="F187" t="str">
        <f>INDEX(tblKlant[Regio],MATCH(tblVerkBerek[[#This Row],[Klant]],tblKlant[Klant],0))</f>
        <v>Noord</v>
      </c>
      <c r="G187" t="str">
        <f>INDEX(tblProd[ProdNaam],MATCH(tblVerkBerek[[#This Row],[Prod]],tblProd[Product],0))</f>
        <v>Prod5</v>
      </c>
      <c r="H187" s="5">
        <f>tblVerkBerek[[#This Row],[Aantal]]*INDEX(tblProd[KostPrijs],MATCH(tblVerkBerek[[#This Row],[Prod]],tblProd[Product],0))</f>
        <v>1260</v>
      </c>
      <c r="I187" s="5">
        <f>tblVerkBerek[[#This Row],[Aantal]]*INDEX(tblProd[VerkPrijs],MATCH(tblVerkBerek[[#This Row],[Prod]],tblProd[Product],0))</f>
        <v>1620</v>
      </c>
      <c r="J187" s="5">
        <f>tblVerkBerek[[#This Row],[Omzet]]-tblVerkBerek[[#This Row],[Kosten]]</f>
        <v>360</v>
      </c>
      <c r="K187" s="4">
        <f>INDEX(tblKlant[Korting],MATCH(tblVerkBerek[[#This Row],[Klant]],tblKlant[Klant],0))</f>
        <v>0.1</v>
      </c>
      <c r="L187" s="5">
        <f>tblVerkBerek[[#This Row],[Omzet]]*(1-tblVerkBerek[[#This Row],[Korting]])-tblVerkBerek[[#This Row],[Kosten]]</f>
        <v>198</v>
      </c>
    </row>
    <row r="188" spans="2:12" x14ac:dyDescent="0.3">
      <c r="B188" s="1">
        <v>43858</v>
      </c>
      <c r="C188" t="s">
        <v>17</v>
      </c>
      <c r="D188" t="s">
        <v>16</v>
      </c>
      <c r="E188">
        <v>19</v>
      </c>
      <c r="F188" t="str">
        <f>INDEX(tblKlant[Regio],MATCH(tblVerkBerek[[#This Row],[Klant]],tblKlant[Klant],0))</f>
        <v>Zuid</v>
      </c>
      <c r="G188" t="str">
        <f>INDEX(tblProd[ProdNaam],MATCH(tblVerkBerek[[#This Row],[Prod]],tblProd[Product],0))</f>
        <v>Prod5</v>
      </c>
      <c r="H188" s="5">
        <f>tblVerkBerek[[#This Row],[Aantal]]*INDEX(tblProd[KostPrijs],MATCH(tblVerkBerek[[#This Row],[Prod]],tblProd[Product],0))</f>
        <v>2660</v>
      </c>
      <c r="I188" s="5">
        <f>tblVerkBerek[[#This Row],[Aantal]]*INDEX(tblProd[VerkPrijs],MATCH(tblVerkBerek[[#This Row],[Prod]],tblProd[Product],0))</f>
        <v>3420</v>
      </c>
      <c r="J188" s="5">
        <f>tblVerkBerek[[#This Row],[Omzet]]-tblVerkBerek[[#This Row],[Kosten]]</f>
        <v>760</v>
      </c>
      <c r="K188" s="4">
        <f>INDEX(tblKlant[Korting],MATCH(tblVerkBerek[[#This Row],[Klant]],tblKlant[Klant],0))</f>
        <v>0.05</v>
      </c>
      <c r="L188" s="5">
        <f>tblVerkBerek[[#This Row],[Omzet]]*(1-tblVerkBerek[[#This Row],[Korting]])-tblVerkBerek[[#This Row],[Kosten]]</f>
        <v>589</v>
      </c>
    </row>
    <row r="189" spans="2:12" x14ac:dyDescent="0.3">
      <c r="B189" s="1">
        <v>43682</v>
      </c>
      <c r="C189" t="s">
        <v>6</v>
      </c>
      <c r="D189" t="s">
        <v>16</v>
      </c>
      <c r="E189">
        <v>12</v>
      </c>
      <c r="F189" t="str">
        <f>INDEX(tblKlant[Regio],MATCH(tblVerkBerek[[#This Row],[Klant]],tblKlant[Klant],0))</f>
        <v>Noord</v>
      </c>
      <c r="G189" t="str">
        <f>INDEX(tblProd[ProdNaam],MATCH(tblVerkBerek[[#This Row],[Prod]],tblProd[Product],0))</f>
        <v>Prod5</v>
      </c>
      <c r="H189" s="5">
        <f>tblVerkBerek[[#This Row],[Aantal]]*INDEX(tblProd[KostPrijs],MATCH(tblVerkBerek[[#This Row],[Prod]],tblProd[Product],0))</f>
        <v>1680</v>
      </c>
      <c r="I189" s="5">
        <f>tblVerkBerek[[#This Row],[Aantal]]*INDEX(tblProd[VerkPrijs],MATCH(tblVerkBerek[[#This Row],[Prod]],tblProd[Product],0))</f>
        <v>2160</v>
      </c>
      <c r="J189" s="5">
        <f>tblVerkBerek[[#This Row],[Omzet]]-tblVerkBerek[[#This Row],[Kosten]]</f>
        <v>480</v>
      </c>
      <c r="K189" s="4">
        <f>INDEX(tblKlant[Korting],MATCH(tblVerkBerek[[#This Row],[Klant]],tblKlant[Klant],0))</f>
        <v>0</v>
      </c>
      <c r="L189" s="5">
        <f>tblVerkBerek[[#This Row],[Omzet]]*(1-tblVerkBerek[[#This Row],[Korting]])-tblVerkBerek[[#This Row],[Kosten]]</f>
        <v>480</v>
      </c>
    </row>
    <row r="190" spans="2:12" x14ac:dyDescent="0.3">
      <c r="B190" s="1">
        <v>43185</v>
      </c>
      <c r="C190" t="s">
        <v>18</v>
      </c>
      <c r="D190" t="s">
        <v>7</v>
      </c>
      <c r="E190">
        <v>17</v>
      </c>
      <c r="F190" t="str">
        <f>INDEX(tblKlant[Regio],MATCH(tblVerkBerek[[#This Row],[Klant]],tblKlant[Klant],0))</f>
        <v>Noord</v>
      </c>
      <c r="G190" t="str">
        <f>INDEX(tblProd[ProdNaam],MATCH(tblVerkBerek[[#This Row],[Prod]],tblProd[Product],0))</f>
        <v>Prod6</v>
      </c>
      <c r="H190" s="5">
        <f>tblVerkBerek[[#This Row],[Aantal]]*INDEX(tblProd[KostPrijs],MATCH(tblVerkBerek[[#This Row],[Prod]],tblProd[Product],0))</f>
        <v>2550</v>
      </c>
      <c r="I190" s="5">
        <f>tblVerkBerek[[#This Row],[Aantal]]*INDEX(tblProd[VerkPrijs],MATCH(tblVerkBerek[[#This Row],[Prod]],tblProd[Product],0))</f>
        <v>3400</v>
      </c>
      <c r="J190" s="5">
        <f>tblVerkBerek[[#This Row],[Omzet]]-tblVerkBerek[[#This Row],[Kosten]]</f>
        <v>850</v>
      </c>
      <c r="K190" s="4">
        <f>INDEX(tblKlant[Korting],MATCH(tblVerkBerek[[#This Row],[Klant]],tblKlant[Klant],0))</f>
        <v>0</v>
      </c>
      <c r="L190" s="5">
        <f>tblVerkBerek[[#This Row],[Omzet]]*(1-tblVerkBerek[[#This Row],[Korting]])-tblVerkBerek[[#This Row],[Kosten]]</f>
        <v>850</v>
      </c>
    </row>
    <row r="191" spans="2:12" x14ac:dyDescent="0.3">
      <c r="B191" s="1">
        <v>43704</v>
      </c>
      <c r="C191" t="s">
        <v>6</v>
      </c>
      <c r="D191" t="s">
        <v>7</v>
      </c>
      <c r="E191">
        <v>16</v>
      </c>
      <c r="F191" t="str">
        <f>INDEX(tblKlant[Regio],MATCH(tblVerkBerek[[#This Row],[Klant]],tblKlant[Klant],0))</f>
        <v>Noord</v>
      </c>
      <c r="G191" t="str">
        <f>INDEX(tblProd[ProdNaam],MATCH(tblVerkBerek[[#This Row],[Prod]],tblProd[Product],0))</f>
        <v>Prod6</v>
      </c>
      <c r="H191" s="5">
        <f>tblVerkBerek[[#This Row],[Aantal]]*INDEX(tblProd[KostPrijs],MATCH(tblVerkBerek[[#This Row],[Prod]],tblProd[Product],0))</f>
        <v>2400</v>
      </c>
      <c r="I191" s="5">
        <f>tblVerkBerek[[#This Row],[Aantal]]*INDEX(tblProd[VerkPrijs],MATCH(tblVerkBerek[[#This Row],[Prod]],tblProd[Product],0))</f>
        <v>3200</v>
      </c>
      <c r="J191" s="5">
        <f>tblVerkBerek[[#This Row],[Omzet]]-tblVerkBerek[[#This Row],[Kosten]]</f>
        <v>800</v>
      </c>
      <c r="K191" s="4">
        <f>INDEX(tblKlant[Korting],MATCH(tblVerkBerek[[#This Row],[Klant]],tblKlant[Klant],0))</f>
        <v>0</v>
      </c>
      <c r="L191" s="5">
        <f>tblVerkBerek[[#This Row],[Omzet]]*(1-tblVerkBerek[[#This Row],[Korting]])-tblVerkBerek[[#This Row],[Kosten]]</f>
        <v>800</v>
      </c>
    </row>
    <row r="192" spans="2:12" x14ac:dyDescent="0.3">
      <c r="B192" s="1">
        <v>43195</v>
      </c>
      <c r="C192" t="s">
        <v>6</v>
      </c>
      <c r="D192" t="s">
        <v>10</v>
      </c>
      <c r="E192">
        <v>20</v>
      </c>
      <c r="F192" t="str">
        <f>INDEX(tblKlant[Regio],MATCH(tblVerkBerek[[#This Row],[Klant]],tblKlant[Klant],0))</f>
        <v>Noord</v>
      </c>
      <c r="G192" t="str">
        <f>INDEX(tblProd[ProdNaam],MATCH(tblVerkBerek[[#This Row],[Prod]],tblProd[Product],0))</f>
        <v>Prod4</v>
      </c>
      <c r="H192" s="5">
        <f>tblVerkBerek[[#This Row],[Aantal]]*INDEX(tblProd[KostPrijs],MATCH(tblVerkBerek[[#This Row],[Prod]],tblProd[Product],0))</f>
        <v>2600</v>
      </c>
      <c r="I192" s="5">
        <f>tblVerkBerek[[#This Row],[Aantal]]*INDEX(tblProd[VerkPrijs],MATCH(tblVerkBerek[[#This Row],[Prod]],tblProd[Product],0))</f>
        <v>3200</v>
      </c>
      <c r="J192" s="5">
        <f>tblVerkBerek[[#This Row],[Omzet]]-tblVerkBerek[[#This Row],[Kosten]]</f>
        <v>600</v>
      </c>
      <c r="K192" s="4">
        <f>INDEX(tblKlant[Korting],MATCH(tblVerkBerek[[#This Row],[Klant]],tblKlant[Klant],0))</f>
        <v>0</v>
      </c>
      <c r="L192" s="5">
        <f>tblVerkBerek[[#This Row],[Omzet]]*(1-tblVerkBerek[[#This Row],[Korting]])-tblVerkBerek[[#This Row],[Kosten]]</f>
        <v>600</v>
      </c>
    </row>
    <row r="193" spans="2:12" x14ac:dyDescent="0.3">
      <c r="B193" s="1">
        <v>43425</v>
      </c>
      <c r="C193" t="s">
        <v>18</v>
      </c>
      <c r="D193" t="s">
        <v>19</v>
      </c>
      <c r="E193">
        <v>11</v>
      </c>
      <c r="F193" t="str">
        <f>INDEX(tblKlant[Regio],MATCH(tblVerkBerek[[#This Row],[Klant]],tblKlant[Klant],0))</f>
        <v>Noord</v>
      </c>
      <c r="G193" t="str">
        <f>INDEX(tblProd[ProdNaam],MATCH(tblVerkBerek[[#This Row],[Prod]],tblProd[Product],0))</f>
        <v>Prod2</v>
      </c>
      <c r="H193" s="5">
        <f>tblVerkBerek[[#This Row],[Aantal]]*INDEX(tblProd[KostPrijs],MATCH(tblVerkBerek[[#This Row],[Prod]],tblProd[Product],0))</f>
        <v>1210</v>
      </c>
      <c r="I193" s="5">
        <f>tblVerkBerek[[#This Row],[Aantal]]*INDEX(tblProd[VerkPrijs],MATCH(tblVerkBerek[[#This Row],[Prod]],tblProd[Product],0))</f>
        <v>1485</v>
      </c>
      <c r="J193" s="5">
        <f>tblVerkBerek[[#This Row],[Omzet]]-tblVerkBerek[[#This Row],[Kosten]]</f>
        <v>275</v>
      </c>
      <c r="K193" s="4">
        <f>INDEX(tblKlant[Korting],MATCH(tblVerkBerek[[#This Row],[Klant]],tblKlant[Klant],0))</f>
        <v>0</v>
      </c>
      <c r="L193" s="5">
        <f>tblVerkBerek[[#This Row],[Omzet]]*(1-tblVerkBerek[[#This Row],[Korting]])-tblVerkBerek[[#This Row],[Kosten]]</f>
        <v>275</v>
      </c>
    </row>
    <row r="194" spans="2:12" x14ac:dyDescent="0.3">
      <c r="B194" s="1">
        <v>43405</v>
      </c>
      <c r="C194" t="s">
        <v>18</v>
      </c>
      <c r="D194" t="s">
        <v>7</v>
      </c>
      <c r="E194">
        <v>11</v>
      </c>
      <c r="F194" t="str">
        <f>INDEX(tblKlant[Regio],MATCH(tblVerkBerek[[#This Row],[Klant]],tblKlant[Klant],0))</f>
        <v>Noord</v>
      </c>
      <c r="G194" t="str">
        <f>INDEX(tblProd[ProdNaam],MATCH(tblVerkBerek[[#This Row],[Prod]],tblProd[Product],0))</f>
        <v>Prod6</v>
      </c>
      <c r="H194" s="5">
        <f>tblVerkBerek[[#This Row],[Aantal]]*INDEX(tblProd[KostPrijs],MATCH(tblVerkBerek[[#This Row],[Prod]],tblProd[Product],0))</f>
        <v>1650</v>
      </c>
      <c r="I194" s="5">
        <f>tblVerkBerek[[#This Row],[Aantal]]*INDEX(tblProd[VerkPrijs],MATCH(tblVerkBerek[[#This Row],[Prod]],tblProd[Product],0))</f>
        <v>2200</v>
      </c>
      <c r="J194" s="5">
        <f>tblVerkBerek[[#This Row],[Omzet]]-tblVerkBerek[[#This Row],[Kosten]]</f>
        <v>550</v>
      </c>
      <c r="K194" s="4">
        <f>INDEX(tblKlant[Korting],MATCH(tblVerkBerek[[#This Row],[Klant]],tblKlant[Klant],0))</f>
        <v>0</v>
      </c>
      <c r="L194" s="5">
        <f>tblVerkBerek[[#This Row],[Omzet]]*(1-tblVerkBerek[[#This Row],[Korting]])-tblVerkBerek[[#This Row],[Kosten]]</f>
        <v>550</v>
      </c>
    </row>
    <row r="195" spans="2:12" x14ac:dyDescent="0.3">
      <c r="B195" s="1">
        <v>43279</v>
      </c>
      <c r="C195" t="s">
        <v>17</v>
      </c>
      <c r="D195" t="s">
        <v>16</v>
      </c>
      <c r="E195">
        <v>17</v>
      </c>
      <c r="F195" t="str">
        <f>INDEX(tblKlant[Regio],MATCH(tblVerkBerek[[#This Row],[Klant]],tblKlant[Klant],0))</f>
        <v>Zuid</v>
      </c>
      <c r="G195" t="str">
        <f>INDEX(tblProd[ProdNaam],MATCH(tblVerkBerek[[#This Row],[Prod]],tblProd[Product],0))</f>
        <v>Prod5</v>
      </c>
      <c r="H195" s="5">
        <f>tblVerkBerek[[#This Row],[Aantal]]*INDEX(tblProd[KostPrijs],MATCH(tblVerkBerek[[#This Row],[Prod]],tblProd[Product],0))</f>
        <v>2380</v>
      </c>
      <c r="I195" s="5">
        <f>tblVerkBerek[[#This Row],[Aantal]]*INDEX(tblProd[VerkPrijs],MATCH(tblVerkBerek[[#This Row],[Prod]],tblProd[Product],0))</f>
        <v>3060</v>
      </c>
      <c r="J195" s="5">
        <f>tblVerkBerek[[#This Row],[Omzet]]-tblVerkBerek[[#This Row],[Kosten]]</f>
        <v>680</v>
      </c>
      <c r="K195" s="4">
        <f>INDEX(tblKlant[Korting],MATCH(tblVerkBerek[[#This Row],[Klant]],tblKlant[Klant],0))</f>
        <v>0.05</v>
      </c>
      <c r="L195" s="5">
        <f>tblVerkBerek[[#This Row],[Omzet]]*(1-tblVerkBerek[[#This Row],[Korting]])-tblVerkBerek[[#This Row],[Kosten]]</f>
        <v>527</v>
      </c>
    </row>
    <row r="196" spans="2:12" x14ac:dyDescent="0.3">
      <c r="B196" s="1">
        <v>43561</v>
      </c>
      <c r="C196" t="s">
        <v>12</v>
      </c>
      <c r="D196" t="s">
        <v>14</v>
      </c>
      <c r="E196">
        <v>13</v>
      </c>
      <c r="F196" t="str">
        <f>INDEX(tblKlant[Regio],MATCH(tblVerkBerek[[#This Row],[Klant]],tblKlant[Klant],0))</f>
        <v>Noord</v>
      </c>
      <c r="G196" t="str">
        <f>INDEX(tblProd[ProdNaam],MATCH(tblVerkBerek[[#This Row],[Prod]],tblProd[Product],0))</f>
        <v>Prod1</v>
      </c>
      <c r="H196" s="5">
        <f>tblVerkBerek[[#This Row],[Aantal]]*INDEX(tblProd[KostPrijs],MATCH(tblVerkBerek[[#This Row],[Prod]],tblProd[Product],0))</f>
        <v>1300</v>
      </c>
      <c r="I196" s="5">
        <f>tblVerkBerek[[#This Row],[Aantal]]*INDEX(tblProd[VerkPrijs],MATCH(tblVerkBerek[[#This Row],[Prod]],tblProd[Product],0))</f>
        <v>1625</v>
      </c>
      <c r="J196" s="5">
        <f>tblVerkBerek[[#This Row],[Omzet]]-tblVerkBerek[[#This Row],[Kosten]]</f>
        <v>325</v>
      </c>
      <c r="K196" s="4">
        <f>INDEX(tblKlant[Korting],MATCH(tblVerkBerek[[#This Row],[Klant]],tblKlant[Klant],0))</f>
        <v>0.01</v>
      </c>
      <c r="L196" s="5">
        <f>tblVerkBerek[[#This Row],[Omzet]]*(1-tblVerkBerek[[#This Row],[Korting]])-tblVerkBerek[[#This Row],[Kosten]]</f>
        <v>308.75</v>
      </c>
    </row>
    <row r="197" spans="2:12" x14ac:dyDescent="0.3">
      <c r="B197" s="1">
        <v>43252</v>
      </c>
      <c r="C197" t="s">
        <v>11</v>
      </c>
      <c r="D197" t="s">
        <v>14</v>
      </c>
      <c r="E197">
        <v>12</v>
      </c>
      <c r="F197" t="str">
        <f>INDEX(tblKlant[Regio],MATCH(tblVerkBerek[[#This Row],[Klant]],tblKlant[Klant],0))</f>
        <v>Noord</v>
      </c>
      <c r="G197" t="str">
        <f>INDEX(tblProd[ProdNaam],MATCH(tblVerkBerek[[#This Row],[Prod]],tblProd[Product],0))</f>
        <v>Prod1</v>
      </c>
      <c r="H197" s="5">
        <f>tblVerkBerek[[#This Row],[Aantal]]*INDEX(tblProd[KostPrijs],MATCH(tblVerkBerek[[#This Row],[Prod]],tblProd[Product],0))</f>
        <v>1200</v>
      </c>
      <c r="I197" s="5">
        <f>tblVerkBerek[[#This Row],[Aantal]]*INDEX(tblProd[VerkPrijs],MATCH(tblVerkBerek[[#This Row],[Prod]],tblProd[Product],0))</f>
        <v>1500</v>
      </c>
      <c r="J197" s="5">
        <f>tblVerkBerek[[#This Row],[Omzet]]-tblVerkBerek[[#This Row],[Kosten]]</f>
        <v>300</v>
      </c>
      <c r="K197" s="4">
        <f>INDEX(tblKlant[Korting],MATCH(tblVerkBerek[[#This Row],[Klant]],tblKlant[Klant],0))</f>
        <v>0</v>
      </c>
      <c r="L197" s="5">
        <f>tblVerkBerek[[#This Row],[Omzet]]*(1-tblVerkBerek[[#This Row],[Korting]])-tblVerkBerek[[#This Row],[Kosten]]</f>
        <v>300</v>
      </c>
    </row>
    <row r="198" spans="2:12" x14ac:dyDescent="0.3">
      <c r="B198" s="1">
        <v>43509</v>
      </c>
      <c r="C198" t="s">
        <v>12</v>
      </c>
      <c r="D198" t="s">
        <v>10</v>
      </c>
      <c r="E198">
        <v>12</v>
      </c>
      <c r="F198" t="str">
        <f>INDEX(tblKlant[Regio],MATCH(tblVerkBerek[[#This Row],[Klant]],tblKlant[Klant],0))</f>
        <v>Noord</v>
      </c>
      <c r="G198" t="str">
        <f>INDEX(tblProd[ProdNaam],MATCH(tblVerkBerek[[#This Row],[Prod]],tblProd[Product],0))</f>
        <v>Prod4</v>
      </c>
      <c r="H198" s="5">
        <f>tblVerkBerek[[#This Row],[Aantal]]*INDEX(tblProd[KostPrijs],MATCH(tblVerkBerek[[#This Row],[Prod]],tblProd[Product],0))</f>
        <v>1560</v>
      </c>
      <c r="I198" s="5">
        <f>tblVerkBerek[[#This Row],[Aantal]]*INDEX(tblProd[VerkPrijs],MATCH(tblVerkBerek[[#This Row],[Prod]],tblProd[Product],0))</f>
        <v>1920</v>
      </c>
      <c r="J198" s="5">
        <f>tblVerkBerek[[#This Row],[Omzet]]-tblVerkBerek[[#This Row],[Kosten]]</f>
        <v>360</v>
      </c>
      <c r="K198" s="4">
        <f>INDEX(tblKlant[Korting],MATCH(tblVerkBerek[[#This Row],[Klant]],tblKlant[Klant],0))</f>
        <v>0.01</v>
      </c>
      <c r="L198" s="5">
        <f>tblVerkBerek[[#This Row],[Omzet]]*(1-tblVerkBerek[[#This Row],[Korting]])-tblVerkBerek[[#This Row],[Kosten]]</f>
        <v>340.79999999999995</v>
      </c>
    </row>
    <row r="199" spans="2:12" x14ac:dyDescent="0.3">
      <c r="B199" s="1">
        <v>43513</v>
      </c>
      <c r="C199" t="s">
        <v>15</v>
      </c>
      <c r="D199" t="s">
        <v>16</v>
      </c>
      <c r="E199">
        <v>14</v>
      </c>
      <c r="F199" t="str">
        <f>INDEX(tblKlant[Regio],MATCH(tblVerkBerek[[#This Row],[Klant]],tblKlant[Klant],0))</f>
        <v>Noord</v>
      </c>
      <c r="G199" t="str">
        <f>INDEX(tblProd[ProdNaam],MATCH(tblVerkBerek[[#This Row],[Prod]],tblProd[Product],0))</f>
        <v>Prod5</v>
      </c>
      <c r="H199" s="5">
        <f>tblVerkBerek[[#This Row],[Aantal]]*INDEX(tblProd[KostPrijs],MATCH(tblVerkBerek[[#This Row],[Prod]],tblProd[Product],0))</f>
        <v>1960</v>
      </c>
      <c r="I199" s="5">
        <f>tblVerkBerek[[#This Row],[Aantal]]*INDEX(tblProd[VerkPrijs],MATCH(tblVerkBerek[[#This Row],[Prod]],tblProd[Product],0))</f>
        <v>2520</v>
      </c>
      <c r="J199" s="5">
        <f>tblVerkBerek[[#This Row],[Omzet]]-tblVerkBerek[[#This Row],[Kosten]]</f>
        <v>560</v>
      </c>
      <c r="K199" s="4">
        <f>INDEX(tblKlant[Korting],MATCH(tblVerkBerek[[#This Row],[Klant]],tblKlant[Klant],0))</f>
        <v>0.01</v>
      </c>
      <c r="L199" s="5">
        <f>tblVerkBerek[[#This Row],[Omzet]]*(1-tblVerkBerek[[#This Row],[Korting]])-tblVerkBerek[[#This Row],[Kosten]]</f>
        <v>534.80000000000018</v>
      </c>
    </row>
    <row r="200" spans="2:12" x14ac:dyDescent="0.3">
      <c r="B200" s="1">
        <v>43790</v>
      </c>
      <c r="C200" t="s">
        <v>18</v>
      </c>
      <c r="D200" t="s">
        <v>16</v>
      </c>
      <c r="E200">
        <v>16</v>
      </c>
      <c r="F200" t="str">
        <f>INDEX(tblKlant[Regio],MATCH(tblVerkBerek[[#This Row],[Klant]],tblKlant[Klant],0))</f>
        <v>Noord</v>
      </c>
      <c r="G200" t="str">
        <f>INDEX(tblProd[ProdNaam],MATCH(tblVerkBerek[[#This Row],[Prod]],tblProd[Product],0))</f>
        <v>Prod5</v>
      </c>
      <c r="H200" s="5">
        <f>tblVerkBerek[[#This Row],[Aantal]]*INDEX(tblProd[KostPrijs],MATCH(tblVerkBerek[[#This Row],[Prod]],tblProd[Product],0))</f>
        <v>2240</v>
      </c>
      <c r="I200" s="5">
        <f>tblVerkBerek[[#This Row],[Aantal]]*INDEX(tblProd[VerkPrijs],MATCH(tblVerkBerek[[#This Row],[Prod]],tblProd[Product],0))</f>
        <v>2880</v>
      </c>
      <c r="J200" s="5">
        <f>tblVerkBerek[[#This Row],[Omzet]]-tblVerkBerek[[#This Row],[Kosten]]</f>
        <v>640</v>
      </c>
      <c r="K200" s="4">
        <f>INDEX(tblKlant[Korting],MATCH(tblVerkBerek[[#This Row],[Klant]],tblKlant[Klant],0))</f>
        <v>0</v>
      </c>
      <c r="L200" s="5">
        <f>tblVerkBerek[[#This Row],[Omzet]]*(1-tblVerkBerek[[#This Row],[Korting]])-tblVerkBerek[[#This Row],[Kosten]]</f>
        <v>640</v>
      </c>
    </row>
    <row r="201" spans="2:12" x14ac:dyDescent="0.3">
      <c r="B201" s="1">
        <v>43578</v>
      </c>
      <c r="C201" t="s">
        <v>8</v>
      </c>
      <c r="D201" t="s">
        <v>14</v>
      </c>
      <c r="E201">
        <v>12</v>
      </c>
      <c r="F201" t="str">
        <f>INDEX(tblKlant[Regio],MATCH(tblVerkBerek[[#This Row],[Klant]],tblKlant[Klant],0))</f>
        <v>Zuid</v>
      </c>
      <c r="G201" t="str">
        <f>INDEX(tblProd[ProdNaam],MATCH(tblVerkBerek[[#This Row],[Prod]],tblProd[Product],0))</f>
        <v>Prod1</v>
      </c>
      <c r="H201" s="5">
        <f>tblVerkBerek[[#This Row],[Aantal]]*INDEX(tblProd[KostPrijs],MATCH(tblVerkBerek[[#This Row],[Prod]],tblProd[Product],0))</f>
        <v>1200</v>
      </c>
      <c r="I201" s="5">
        <f>tblVerkBerek[[#This Row],[Aantal]]*INDEX(tblProd[VerkPrijs],MATCH(tblVerkBerek[[#This Row],[Prod]],tblProd[Product],0))</f>
        <v>1500</v>
      </c>
      <c r="J201" s="5">
        <f>tblVerkBerek[[#This Row],[Omzet]]-tblVerkBerek[[#This Row],[Kosten]]</f>
        <v>300</v>
      </c>
      <c r="K201" s="4">
        <f>INDEX(tblKlant[Korting],MATCH(tblVerkBerek[[#This Row],[Klant]],tblKlant[Klant],0))</f>
        <v>0.01</v>
      </c>
      <c r="L201" s="5">
        <f>tblVerkBerek[[#This Row],[Omzet]]*(1-tblVerkBerek[[#This Row],[Korting]])-tblVerkBerek[[#This Row],[Kosten]]</f>
        <v>285</v>
      </c>
    </row>
    <row r="202" spans="2:12" x14ac:dyDescent="0.3">
      <c r="B202" s="1">
        <v>43558</v>
      </c>
      <c r="C202" t="s">
        <v>6</v>
      </c>
      <c r="D202" t="s">
        <v>5</v>
      </c>
      <c r="E202">
        <v>11</v>
      </c>
      <c r="F202" t="str">
        <f>INDEX(tblKlant[Regio],MATCH(tblVerkBerek[[#This Row],[Klant]],tblKlant[Klant],0))</f>
        <v>Noord</v>
      </c>
      <c r="G202" t="str">
        <f>INDEX(tblProd[ProdNaam],MATCH(tblVerkBerek[[#This Row],[Prod]],tblProd[Product],0))</f>
        <v>Prod3</v>
      </c>
      <c r="H202" s="5">
        <f>tblVerkBerek[[#This Row],[Aantal]]*INDEX(tblProd[KostPrijs],MATCH(tblVerkBerek[[#This Row],[Prod]],tblProd[Product],0))</f>
        <v>1320</v>
      </c>
      <c r="I202" s="5">
        <f>tblVerkBerek[[#This Row],[Aantal]]*INDEX(tblProd[VerkPrijs],MATCH(tblVerkBerek[[#This Row],[Prod]],tblProd[Product],0))</f>
        <v>1595</v>
      </c>
      <c r="J202" s="5">
        <f>tblVerkBerek[[#This Row],[Omzet]]-tblVerkBerek[[#This Row],[Kosten]]</f>
        <v>275</v>
      </c>
      <c r="K202" s="4">
        <f>INDEX(tblKlant[Korting],MATCH(tblVerkBerek[[#This Row],[Klant]],tblKlant[Klant],0))</f>
        <v>0</v>
      </c>
      <c r="L202" s="5">
        <f>tblVerkBerek[[#This Row],[Omzet]]*(1-tblVerkBerek[[#This Row],[Korting]])-tblVerkBerek[[#This Row],[Kosten]]</f>
        <v>275</v>
      </c>
    </row>
    <row r="203" spans="2:12" x14ac:dyDescent="0.3">
      <c r="B203" s="1">
        <v>43708</v>
      </c>
      <c r="C203" t="s">
        <v>12</v>
      </c>
      <c r="D203" t="s">
        <v>7</v>
      </c>
      <c r="E203">
        <v>8</v>
      </c>
      <c r="F203" t="str">
        <f>INDEX(tblKlant[Regio],MATCH(tblVerkBerek[[#This Row],[Klant]],tblKlant[Klant],0))</f>
        <v>Noord</v>
      </c>
      <c r="G203" t="str">
        <f>INDEX(tblProd[ProdNaam],MATCH(tblVerkBerek[[#This Row],[Prod]],tblProd[Product],0))</f>
        <v>Prod6</v>
      </c>
      <c r="H203" s="5">
        <f>tblVerkBerek[[#This Row],[Aantal]]*INDEX(tblProd[KostPrijs],MATCH(tblVerkBerek[[#This Row],[Prod]],tblProd[Product],0))</f>
        <v>1200</v>
      </c>
      <c r="I203" s="5">
        <f>tblVerkBerek[[#This Row],[Aantal]]*INDEX(tblProd[VerkPrijs],MATCH(tblVerkBerek[[#This Row],[Prod]],tblProd[Product],0))</f>
        <v>1600</v>
      </c>
      <c r="J203" s="5">
        <f>tblVerkBerek[[#This Row],[Omzet]]-tblVerkBerek[[#This Row],[Kosten]]</f>
        <v>400</v>
      </c>
      <c r="K203" s="4">
        <f>INDEX(tblKlant[Korting],MATCH(tblVerkBerek[[#This Row],[Klant]],tblKlant[Klant],0))</f>
        <v>0.01</v>
      </c>
      <c r="L203" s="5">
        <f>tblVerkBerek[[#This Row],[Omzet]]*(1-tblVerkBerek[[#This Row],[Korting]])-tblVerkBerek[[#This Row],[Kosten]]</f>
        <v>384</v>
      </c>
    </row>
    <row r="204" spans="2:12" x14ac:dyDescent="0.3">
      <c r="B204" s="1">
        <v>43289</v>
      </c>
      <c r="C204" t="s">
        <v>15</v>
      </c>
      <c r="D204" t="s">
        <v>7</v>
      </c>
      <c r="E204">
        <v>20</v>
      </c>
      <c r="F204" t="str">
        <f>INDEX(tblKlant[Regio],MATCH(tblVerkBerek[[#This Row],[Klant]],tblKlant[Klant],0))</f>
        <v>Noord</v>
      </c>
      <c r="G204" t="str">
        <f>INDEX(tblProd[ProdNaam],MATCH(tblVerkBerek[[#This Row],[Prod]],tblProd[Product],0))</f>
        <v>Prod6</v>
      </c>
      <c r="H204" s="5">
        <f>tblVerkBerek[[#This Row],[Aantal]]*INDEX(tblProd[KostPrijs],MATCH(tblVerkBerek[[#This Row],[Prod]],tblProd[Product],0))</f>
        <v>3000</v>
      </c>
      <c r="I204" s="5">
        <f>tblVerkBerek[[#This Row],[Aantal]]*INDEX(tblProd[VerkPrijs],MATCH(tblVerkBerek[[#This Row],[Prod]],tblProd[Product],0))</f>
        <v>4000</v>
      </c>
      <c r="J204" s="5">
        <f>tblVerkBerek[[#This Row],[Omzet]]-tblVerkBerek[[#This Row],[Kosten]]</f>
        <v>1000</v>
      </c>
      <c r="K204" s="4">
        <f>INDEX(tblKlant[Korting],MATCH(tblVerkBerek[[#This Row],[Klant]],tblKlant[Klant],0))</f>
        <v>0.01</v>
      </c>
      <c r="L204" s="5">
        <f>tblVerkBerek[[#This Row],[Omzet]]*(1-tblVerkBerek[[#This Row],[Korting]])-tblVerkBerek[[#This Row],[Kosten]]</f>
        <v>960</v>
      </c>
    </row>
    <row r="205" spans="2:12" x14ac:dyDescent="0.3">
      <c r="B205" s="1">
        <v>43554</v>
      </c>
      <c r="C205" t="s">
        <v>11</v>
      </c>
      <c r="D205" t="s">
        <v>5</v>
      </c>
      <c r="E205">
        <v>17</v>
      </c>
      <c r="F205" t="str">
        <f>INDEX(tblKlant[Regio],MATCH(tblVerkBerek[[#This Row],[Klant]],tblKlant[Klant],0))</f>
        <v>Noord</v>
      </c>
      <c r="G205" t="str">
        <f>INDEX(tblProd[ProdNaam],MATCH(tblVerkBerek[[#This Row],[Prod]],tblProd[Product],0))</f>
        <v>Prod3</v>
      </c>
      <c r="H205" s="5">
        <f>tblVerkBerek[[#This Row],[Aantal]]*INDEX(tblProd[KostPrijs],MATCH(tblVerkBerek[[#This Row],[Prod]],tblProd[Product],0))</f>
        <v>2040</v>
      </c>
      <c r="I205" s="5">
        <f>tblVerkBerek[[#This Row],[Aantal]]*INDEX(tblProd[VerkPrijs],MATCH(tblVerkBerek[[#This Row],[Prod]],tblProd[Product],0))</f>
        <v>2465</v>
      </c>
      <c r="J205" s="5">
        <f>tblVerkBerek[[#This Row],[Omzet]]-tblVerkBerek[[#This Row],[Kosten]]</f>
        <v>425</v>
      </c>
      <c r="K205" s="4">
        <f>INDEX(tblKlant[Korting],MATCH(tblVerkBerek[[#This Row],[Klant]],tblKlant[Klant],0))</f>
        <v>0</v>
      </c>
      <c r="L205" s="5">
        <f>tblVerkBerek[[#This Row],[Omzet]]*(1-tblVerkBerek[[#This Row],[Korting]])-tblVerkBerek[[#This Row],[Kosten]]</f>
        <v>425</v>
      </c>
    </row>
    <row r="206" spans="2:12" x14ac:dyDescent="0.3">
      <c r="B206" s="1">
        <v>43300</v>
      </c>
      <c r="C206" t="s">
        <v>9</v>
      </c>
      <c r="D206" t="s">
        <v>19</v>
      </c>
      <c r="E206">
        <v>15</v>
      </c>
      <c r="F206" t="str">
        <f>INDEX(tblKlant[Regio],MATCH(tblVerkBerek[[#This Row],[Klant]],tblKlant[Klant],0))</f>
        <v>Noord</v>
      </c>
      <c r="G206" t="str">
        <f>INDEX(tblProd[ProdNaam],MATCH(tblVerkBerek[[#This Row],[Prod]],tblProd[Product],0))</f>
        <v>Prod2</v>
      </c>
      <c r="H206" s="5">
        <f>tblVerkBerek[[#This Row],[Aantal]]*INDEX(tblProd[KostPrijs],MATCH(tblVerkBerek[[#This Row],[Prod]],tblProd[Product],0))</f>
        <v>1650</v>
      </c>
      <c r="I206" s="5">
        <f>tblVerkBerek[[#This Row],[Aantal]]*INDEX(tblProd[VerkPrijs],MATCH(tblVerkBerek[[#This Row],[Prod]],tblProd[Product],0))</f>
        <v>2025</v>
      </c>
      <c r="J206" s="5">
        <f>tblVerkBerek[[#This Row],[Omzet]]-tblVerkBerek[[#This Row],[Kosten]]</f>
        <v>375</v>
      </c>
      <c r="K206" s="4">
        <f>INDEX(tblKlant[Korting],MATCH(tblVerkBerek[[#This Row],[Klant]],tblKlant[Klant],0))</f>
        <v>0.1</v>
      </c>
      <c r="L206" s="5">
        <f>tblVerkBerek[[#This Row],[Omzet]]*(1-tblVerkBerek[[#This Row],[Korting]])-tblVerkBerek[[#This Row],[Kosten]]</f>
        <v>172.5</v>
      </c>
    </row>
    <row r="207" spans="2:12" x14ac:dyDescent="0.3">
      <c r="B207" s="1">
        <v>43683</v>
      </c>
      <c r="C207" t="s">
        <v>18</v>
      </c>
      <c r="D207" t="s">
        <v>5</v>
      </c>
      <c r="E207">
        <v>13</v>
      </c>
      <c r="F207" t="str">
        <f>INDEX(tblKlant[Regio],MATCH(tblVerkBerek[[#This Row],[Klant]],tblKlant[Klant],0))</f>
        <v>Noord</v>
      </c>
      <c r="G207" t="str">
        <f>INDEX(tblProd[ProdNaam],MATCH(tblVerkBerek[[#This Row],[Prod]],tblProd[Product],0))</f>
        <v>Prod3</v>
      </c>
      <c r="H207" s="5">
        <f>tblVerkBerek[[#This Row],[Aantal]]*INDEX(tblProd[KostPrijs],MATCH(tblVerkBerek[[#This Row],[Prod]],tblProd[Product],0))</f>
        <v>1560</v>
      </c>
      <c r="I207" s="5">
        <f>tblVerkBerek[[#This Row],[Aantal]]*INDEX(tblProd[VerkPrijs],MATCH(tblVerkBerek[[#This Row],[Prod]],tblProd[Product],0))</f>
        <v>1885</v>
      </c>
      <c r="J207" s="5">
        <f>tblVerkBerek[[#This Row],[Omzet]]-tblVerkBerek[[#This Row],[Kosten]]</f>
        <v>325</v>
      </c>
      <c r="K207" s="4">
        <f>INDEX(tblKlant[Korting],MATCH(tblVerkBerek[[#This Row],[Klant]],tblKlant[Klant],0))</f>
        <v>0</v>
      </c>
      <c r="L207" s="5">
        <f>tblVerkBerek[[#This Row],[Omzet]]*(1-tblVerkBerek[[#This Row],[Korting]])-tblVerkBerek[[#This Row],[Kosten]]</f>
        <v>325</v>
      </c>
    </row>
    <row r="208" spans="2:12" x14ac:dyDescent="0.3">
      <c r="B208" s="1">
        <v>43421</v>
      </c>
      <c r="C208" t="s">
        <v>6</v>
      </c>
      <c r="D208" t="s">
        <v>7</v>
      </c>
      <c r="E208">
        <v>19</v>
      </c>
      <c r="F208" t="str">
        <f>INDEX(tblKlant[Regio],MATCH(tblVerkBerek[[#This Row],[Klant]],tblKlant[Klant],0))</f>
        <v>Noord</v>
      </c>
      <c r="G208" t="str">
        <f>INDEX(tblProd[ProdNaam],MATCH(tblVerkBerek[[#This Row],[Prod]],tblProd[Product],0))</f>
        <v>Prod6</v>
      </c>
      <c r="H208" s="5">
        <f>tblVerkBerek[[#This Row],[Aantal]]*INDEX(tblProd[KostPrijs],MATCH(tblVerkBerek[[#This Row],[Prod]],tblProd[Product],0))</f>
        <v>2850</v>
      </c>
      <c r="I208" s="5">
        <f>tblVerkBerek[[#This Row],[Aantal]]*INDEX(tblProd[VerkPrijs],MATCH(tblVerkBerek[[#This Row],[Prod]],tblProd[Product],0))</f>
        <v>3800</v>
      </c>
      <c r="J208" s="5">
        <f>tblVerkBerek[[#This Row],[Omzet]]-tblVerkBerek[[#This Row],[Kosten]]</f>
        <v>950</v>
      </c>
      <c r="K208" s="4">
        <f>INDEX(tblKlant[Korting],MATCH(tblVerkBerek[[#This Row],[Klant]],tblKlant[Klant],0))</f>
        <v>0</v>
      </c>
      <c r="L208" s="5">
        <f>tblVerkBerek[[#This Row],[Omzet]]*(1-tblVerkBerek[[#This Row],[Korting]])-tblVerkBerek[[#This Row],[Kosten]]</f>
        <v>950</v>
      </c>
    </row>
    <row r="209" spans="2:12" x14ac:dyDescent="0.3">
      <c r="B209" s="1">
        <v>43321</v>
      </c>
      <c r="C209" t="s">
        <v>9</v>
      </c>
      <c r="D209" t="s">
        <v>7</v>
      </c>
      <c r="E209">
        <v>20</v>
      </c>
      <c r="F209" t="str">
        <f>INDEX(tblKlant[Regio],MATCH(tblVerkBerek[[#This Row],[Klant]],tblKlant[Klant],0))</f>
        <v>Noord</v>
      </c>
      <c r="G209" t="str">
        <f>INDEX(tblProd[ProdNaam],MATCH(tblVerkBerek[[#This Row],[Prod]],tblProd[Product],0))</f>
        <v>Prod6</v>
      </c>
      <c r="H209" s="5">
        <f>tblVerkBerek[[#This Row],[Aantal]]*INDEX(tblProd[KostPrijs],MATCH(tblVerkBerek[[#This Row],[Prod]],tblProd[Product],0))</f>
        <v>3000</v>
      </c>
      <c r="I209" s="5">
        <f>tblVerkBerek[[#This Row],[Aantal]]*INDEX(tblProd[VerkPrijs],MATCH(tblVerkBerek[[#This Row],[Prod]],tblProd[Product],0))</f>
        <v>4000</v>
      </c>
      <c r="J209" s="5">
        <f>tblVerkBerek[[#This Row],[Omzet]]-tblVerkBerek[[#This Row],[Kosten]]</f>
        <v>1000</v>
      </c>
      <c r="K209" s="4">
        <f>INDEX(tblKlant[Korting],MATCH(tblVerkBerek[[#This Row],[Klant]],tblKlant[Klant],0))</f>
        <v>0.1</v>
      </c>
      <c r="L209" s="5">
        <f>tblVerkBerek[[#This Row],[Omzet]]*(1-tblVerkBerek[[#This Row],[Korting]])-tblVerkBerek[[#This Row],[Kosten]]</f>
        <v>600</v>
      </c>
    </row>
    <row r="210" spans="2:12" x14ac:dyDescent="0.3">
      <c r="B210" s="1">
        <v>43802</v>
      </c>
      <c r="C210" t="s">
        <v>9</v>
      </c>
      <c r="D210" t="s">
        <v>7</v>
      </c>
      <c r="E210">
        <v>19</v>
      </c>
      <c r="F210" t="str">
        <f>INDEX(tblKlant[Regio],MATCH(tblVerkBerek[[#This Row],[Klant]],tblKlant[Klant],0))</f>
        <v>Noord</v>
      </c>
      <c r="G210" t="str">
        <f>INDEX(tblProd[ProdNaam],MATCH(tblVerkBerek[[#This Row],[Prod]],tblProd[Product],0))</f>
        <v>Prod6</v>
      </c>
      <c r="H210" s="5">
        <f>tblVerkBerek[[#This Row],[Aantal]]*INDEX(tblProd[KostPrijs],MATCH(tblVerkBerek[[#This Row],[Prod]],tblProd[Product],0))</f>
        <v>2850</v>
      </c>
      <c r="I210" s="5">
        <f>tblVerkBerek[[#This Row],[Aantal]]*INDEX(tblProd[VerkPrijs],MATCH(tblVerkBerek[[#This Row],[Prod]],tblProd[Product],0))</f>
        <v>3800</v>
      </c>
      <c r="J210" s="5">
        <f>tblVerkBerek[[#This Row],[Omzet]]-tblVerkBerek[[#This Row],[Kosten]]</f>
        <v>950</v>
      </c>
      <c r="K210" s="4">
        <f>INDEX(tblKlant[Korting],MATCH(tblVerkBerek[[#This Row],[Klant]],tblKlant[Klant],0))</f>
        <v>0.1</v>
      </c>
      <c r="L210" s="5">
        <f>tblVerkBerek[[#This Row],[Omzet]]*(1-tblVerkBerek[[#This Row],[Korting]])-tblVerkBerek[[#This Row],[Kosten]]</f>
        <v>570</v>
      </c>
    </row>
    <row r="211" spans="2:12" x14ac:dyDescent="0.3">
      <c r="B211" s="1">
        <v>43636</v>
      </c>
      <c r="C211" t="s">
        <v>6</v>
      </c>
      <c r="D211" t="s">
        <v>10</v>
      </c>
      <c r="E211">
        <v>9</v>
      </c>
      <c r="F211" t="str">
        <f>INDEX(tblKlant[Regio],MATCH(tblVerkBerek[[#This Row],[Klant]],tblKlant[Klant],0))</f>
        <v>Noord</v>
      </c>
      <c r="G211" t="str">
        <f>INDEX(tblProd[ProdNaam],MATCH(tblVerkBerek[[#This Row],[Prod]],tblProd[Product],0))</f>
        <v>Prod4</v>
      </c>
      <c r="H211" s="5">
        <f>tblVerkBerek[[#This Row],[Aantal]]*INDEX(tblProd[KostPrijs],MATCH(tblVerkBerek[[#This Row],[Prod]],tblProd[Product],0))</f>
        <v>1170</v>
      </c>
      <c r="I211" s="5">
        <f>tblVerkBerek[[#This Row],[Aantal]]*INDEX(tblProd[VerkPrijs],MATCH(tblVerkBerek[[#This Row],[Prod]],tblProd[Product],0))</f>
        <v>1440</v>
      </c>
      <c r="J211" s="5">
        <f>tblVerkBerek[[#This Row],[Omzet]]-tblVerkBerek[[#This Row],[Kosten]]</f>
        <v>270</v>
      </c>
      <c r="K211" s="4">
        <f>INDEX(tblKlant[Korting],MATCH(tblVerkBerek[[#This Row],[Klant]],tblKlant[Klant],0))</f>
        <v>0</v>
      </c>
      <c r="L211" s="5">
        <f>tblVerkBerek[[#This Row],[Omzet]]*(1-tblVerkBerek[[#This Row],[Korting]])-tblVerkBerek[[#This Row],[Kosten]]</f>
        <v>270</v>
      </c>
    </row>
    <row r="212" spans="2:12" x14ac:dyDescent="0.3">
      <c r="B212" s="1">
        <v>43903</v>
      </c>
      <c r="C212" t="s">
        <v>4</v>
      </c>
      <c r="D212" t="s">
        <v>19</v>
      </c>
      <c r="E212">
        <v>15</v>
      </c>
      <c r="F212" t="str">
        <f>INDEX(tblKlant[Regio],MATCH(tblVerkBerek[[#This Row],[Klant]],tblKlant[Klant],0))</f>
        <v>Zuid</v>
      </c>
      <c r="G212" t="str">
        <f>INDEX(tblProd[ProdNaam],MATCH(tblVerkBerek[[#This Row],[Prod]],tblProd[Product],0))</f>
        <v>Prod2</v>
      </c>
      <c r="H212" s="5">
        <f>tblVerkBerek[[#This Row],[Aantal]]*INDEX(tblProd[KostPrijs],MATCH(tblVerkBerek[[#This Row],[Prod]],tblProd[Product],0))</f>
        <v>1650</v>
      </c>
      <c r="I212" s="5">
        <f>tblVerkBerek[[#This Row],[Aantal]]*INDEX(tblProd[VerkPrijs],MATCH(tblVerkBerek[[#This Row],[Prod]],tblProd[Product],0))</f>
        <v>2025</v>
      </c>
      <c r="J212" s="5">
        <f>tblVerkBerek[[#This Row],[Omzet]]-tblVerkBerek[[#This Row],[Kosten]]</f>
        <v>375</v>
      </c>
      <c r="K212" s="4">
        <f>INDEX(tblKlant[Korting],MATCH(tblVerkBerek[[#This Row],[Klant]],tblKlant[Klant],0))</f>
        <v>0.05</v>
      </c>
      <c r="L212" s="5">
        <f>tblVerkBerek[[#This Row],[Omzet]]*(1-tblVerkBerek[[#This Row],[Korting]])-tblVerkBerek[[#This Row],[Kosten]]</f>
        <v>273.75</v>
      </c>
    </row>
    <row r="213" spans="2:12" x14ac:dyDescent="0.3">
      <c r="B213" s="1">
        <v>43276</v>
      </c>
      <c r="C213" t="s">
        <v>12</v>
      </c>
      <c r="D213" t="s">
        <v>5</v>
      </c>
      <c r="E213">
        <v>10</v>
      </c>
      <c r="F213" t="str">
        <f>INDEX(tblKlant[Regio],MATCH(tblVerkBerek[[#This Row],[Klant]],tblKlant[Klant],0))</f>
        <v>Noord</v>
      </c>
      <c r="G213" t="str">
        <f>INDEX(tblProd[ProdNaam],MATCH(tblVerkBerek[[#This Row],[Prod]],tblProd[Product],0))</f>
        <v>Prod3</v>
      </c>
      <c r="H213" s="5">
        <f>tblVerkBerek[[#This Row],[Aantal]]*INDEX(tblProd[KostPrijs],MATCH(tblVerkBerek[[#This Row],[Prod]],tblProd[Product],0))</f>
        <v>1200</v>
      </c>
      <c r="I213" s="5">
        <f>tblVerkBerek[[#This Row],[Aantal]]*INDEX(tblProd[VerkPrijs],MATCH(tblVerkBerek[[#This Row],[Prod]],tblProd[Product],0))</f>
        <v>1450</v>
      </c>
      <c r="J213" s="5">
        <f>tblVerkBerek[[#This Row],[Omzet]]-tblVerkBerek[[#This Row],[Kosten]]</f>
        <v>250</v>
      </c>
      <c r="K213" s="4">
        <f>INDEX(tblKlant[Korting],MATCH(tblVerkBerek[[#This Row],[Klant]],tblKlant[Klant],0))</f>
        <v>0.01</v>
      </c>
      <c r="L213" s="5">
        <f>tblVerkBerek[[#This Row],[Omzet]]*(1-tblVerkBerek[[#This Row],[Korting]])-tblVerkBerek[[#This Row],[Kosten]]</f>
        <v>235.5</v>
      </c>
    </row>
    <row r="214" spans="2:12" x14ac:dyDescent="0.3">
      <c r="B214" s="1">
        <v>43214</v>
      </c>
      <c r="C214" t="s">
        <v>8</v>
      </c>
      <c r="D214" t="s">
        <v>19</v>
      </c>
      <c r="E214">
        <v>10</v>
      </c>
      <c r="F214" t="str">
        <f>INDEX(tblKlant[Regio],MATCH(tblVerkBerek[[#This Row],[Klant]],tblKlant[Klant],0))</f>
        <v>Zuid</v>
      </c>
      <c r="G214" t="str">
        <f>INDEX(tblProd[ProdNaam],MATCH(tblVerkBerek[[#This Row],[Prod]],tblProd[Product],0))</f>
        <v>Prod2</v>
      </c>
      <c r="H214" s="5">
        <f>tblVerkBerek[[#This Row],[Aantal]]*INDEX(tblProd[KostPrijs],MATCH(tblVerkBerek[[#This Row],[Prod]],tblProd[Product],0))</f>
        <v>1100</v>
      </c>
      <c r="I214" s="5">
        <f>tblVerkBerek[[#This Row],[Aantal]]*INDEX(tblProd[VerkPrijs],MATCH(tblVerkBerek[[#This Row],[Prod]],tblProd[Product],0))</f>
        <v>1350</v>
      </c>
      <c r="J214" s="5">
        <f>tblVerkBerek[[#This Row],[Omzet]]-tblVerkBerek[[#This Row],[Kosten]]</f>
        <v>250</v>
      </c>
      <c r="K214" s="4">
        <f>INDEX(tblKlant[Korting],MATCH(tblVerkBerek[[#This Row],[Klant]],tblKlant[Klant],0))</f>
        <v>0.01</v>
      </c>
      <c r="L214" s="5">
        <f>tblVerkBerek[[#This Row],[Omzet]]*(1-tblVerkBerek[[#This Row],[Korting]])-tblVerkBerek[[#This Row],[Kosten]]</f>
        <v>236.5</v>
      </c>
    </row>
    <row r="215" spans="2:12" x14ac:dyDescent="0.3">
      <c r="B215" s="1">
        <v>43444</v>
      </c>
      <c r="C215" t="s">
        <v>18</v>
      </c>
      <c r="D215" t="s">
        <v>14</v>
      </c>
      <c r="E215">
        <v>16</v>
      </c>
      <c r="F215" t="str">
        <f>INDEX(tblKlant[Regio],MATCH(tblVerkBerek[[#This Row],[Klant]],tblKlant[Klant],0))</f>
        <v>Noord</v>
      </c>
      <c r="G215" t="str">
        <f>INDEX(tblProd[ProdNaam],MATCH(tblVerkBerek[[#This Row],[Prod]],tblProd[Product],0))</f>
        <v>Prod1</v>
      </c>
      <c r="H215" s="5">
        <f>tblVerkBerek[[#This Row],[Aantal]]*INDEX(tblProd[KostPrijs],MATCH(tblVerkBerek[[#This Row],[Prod]],tblProd[Product],0))</f>
        <v>1600</v>
      </c>
      <c r="I215" s="5">
        <f>tblVerkBerek[[#This Row],[Aantal]]*INDEX(tblProd[VerkPrijs],MATCH(tblVerkBerek[[#This Row],[Prod]],tblProd[Product],0))</f>
        <v>2000</v>
      </c>
      <c r="J215" s="5">
        <f>tblVerkBerek[[#This Row],[Omzet]]-tblVerkBerek[[#This Row],[Kosten]]</f>
        <v>400</v>
      </c>
      <c r="K215" s="4">
        <f>INDEX(tblKlant[Korting],MATCH(tblVerkBerek[[#This Row],[Klant]],tblKlant[Klant],0))</f>
        <v>0</v>
      </c>
      <c r="L215" s="5">
        <f>tblVerkBerek[[#This Row],[Omzet]]*(1-tblVerkBerek[[#This Row],[Korting]])-tblVerkBerek[[#This Row],[Kosten]]</f>
        <v>400</v>
      </c>
    </row>
    <row r="216" spans="2:12" x14ac:dyDescent="0.3">
      <c r="B216" s="1">
        <v>43212</v>
      </c>
      <c r="C216" t="s">
        <v>4</v>
      </c>
      <c r="D216" t="s">
        <v>5</v>
      </c>
      <c r="E216">
        <v>20</v>
      </c>
      <c r="F216" t="str">
        <f>INDEX(tblKlant[Regio],MATCH(tblVerkBerek[[#This Row],[Klant]],tblKlant[Klant],0))</f>
        <v>Zuid</v>
      </c>
      <c r="G216" t="str">
        <f>INDEX(tblProd[ProdNaam],MATCH(tblVerkBerek[[#This Row],[Prod]],tblProd[Product],0))</f>
        <v>Prod3</v>
      </c>
      <c r="H216" s="5">
        <f>tblVerkBerek[[#This Row],[Aantal]]*INDEX(tblProd[KostPrijs],MATCH(tblVerkBerek[[#This Row],[Prod]],tblProd[Product],0))</f>
        <v>2400</v>
      </c>
      <c r="I216" s="5">
        <f>tblVerkBerek[[#This Row],[Aantal]]*INDEX(tblProd[VerkPrijs],MATCH(tblVerkBerek[[#This Row],[Prod]],tblProd[Product],0))</f>
        <v>2900</v>
      </c>
      <c r="J216" s="5">
        <f>tblVerkBerek[[#This Row],[Omzet]]-tblVerkBerek[[#This Row],[Kosten]]</f>
        <v>500</v>
      </c>
      <c r="K216" s="4">
        <f>INDEX(tblKlant[Korting],MATCH(tblVerkBerek[[#This Row],[Klant]],tblKlant[Klant],0))</f>
        <v>0.05</v>
      </c>
      <c r="L216" s="5">
        <f>tblVerkBerek[[#This Row],[Omzet]]*(1-tblVerkBerek[[#This Row],[Korting]])-tblVerkBerek[[#This Row],[Kosten]]</f>
        <v>355</v>
      </c>
    </row>
    <row r="217" spans="2:12" x14ac:dyDescent="0.3">
      <c r="B217" s="1">
        <v>43114</v>
      </c>
      <c r="C217" t="s">
        <v>17</v>
      </c>
      <c r="D217" t="s">
        <v>19</v>
      </c>
      <c r="E217">
        <v>8</v>
      </c>
      <c r="F217" t="str">
        <f>INDEX(tblKlant[Regio],MATCH(tblVerkBerek[[#This Row],[Klant]],tblKlant[Klant],0))</f>
        <v>Zuid</v>
      </c>
      <c r="G217" t="str">
        <f>INDEX(tblProd[ProdNaam],MATCH(tblVerkBerek[[#This Row],[Prod]],tblProd[Product],0))</f>
        <v>Prod2</v>
      </c>
      <c r="H217" s="5">
        <f>tblVerkBerek[[#This Row],[Aantal]]*INDEX(tblProd[KostPrijs],MATCH(tblVerkBerek[[#This Row],[Prod]],tblProd[Product],0))</f>
        <v>880</v>
      </c>
      <c r="I217" s="5">
        <f>tblVerkBerek[[#This Row],[Aantal]]*INDEX(tblProd[VerkPrijs],MATCH(tblVerkBerek[[#This Row],[Prod]],tblProd[Product],0))</f>
        <v>1080</v>
      </c>
      <c r="J217" s="5">
        <f>tblVerkBerek[[#This Row],[Omzet]]-tblVerkBerek[[#This Row],[Kosten]]</f>
        <v>200</v>
      </c>
      <c r="K217" s="4">
        <f>INDEX(tblKlant[Korting],MATCH(tblVerkBerek[[#This Row],[Klant]],tblKlant[Klant],0))</f>
        <v>0.05</v>
      </c>
      <c r="L217" s="5">
        <f>tblVerkBerek[[#This Row],[Omzet]]*(1-tblVerkBerek[[#This Row],[Korting]])-tblVerkBerek[[#This Row],[Kosten]]</f>
        <v>146</v>
      </c>
    </row>
    <row r="218" spans="2:12" x14ac:dyDescent="0.3">
      <c r="B218" s="1">
        <v>43603</v>
      </c>
      <c r="C218" t="s">
        <v>18</v>
      </c>
      <c r="D218" t="s">
        <v>10</v>
      </c>
      <c r="E218">
        <v>20</v>
      </c>
      <c r="F218" t="str">
        <f>INDEX(tblKlant[Regio],MATCH(tblVerkBerek[[#This Row],[Klant]],tblKlant[Klant],0))</f>
        <v>Noord</v>
      </c>
      <c r="G218" t="str">
        <f>INDEX(tblProd[ProdNaam],MATCH(tblVerkBerek[[#This Row],[Prod]],tblProd[Product],0))</f>
        <v>Prod4</v>
      </c>
      <c r="H218" s="5">
        <f>tblVerkBerek[[#This Row],[Aantal]]*INDEX(tblProd[KostPrijs],MATCH(tblVerkBerek[[#This Row],[Prod]],tblProd[Product],0))</f>
        <v>2600</v>
      </c>
      <c r="I218" s="5">
        <f>tblVerkBerek[[#This Row],[Aantal]]*INDEX(tblProd[VerkPrijs],MATCH(tblVerkBerek[[#This Row],[Prod]],tblProd[Product],0))</f>
        <v>3200</v>
      </c>
      <c r="J218" s="5">
        <f>tblVerkBerek[[#This Row],[Omzet]]-tblVerkBerek[[#This Row],[Kosten]]</f>
        <v>600</v>
      </c>
      <c r="K218" s="4">
        <f>INDEX(tblKlant[Korting],MATCH(tblVerkBerek[[#This Row],[Klant]],tblKlant[Klant],0))</f>
        <v>0</v>
      </c>
      <c r="L218" s="5">
        <f>tblVerkBerek[[#This Row],[Omzet]]*(1-tblVerkBerek[[#This Row],[Korting]])-tblVerkBerek[[#This Row],[Kosten]]</f>
        <v>600</v>
      </c>
    </row>
    <row r="219" spans="2:12" x14ac:dyDescent="0.3">
      <c r="B219" s="1">
        <v>43613</v>
      </c>
      <c r="C219" t="s">
        <v>12</v>
      </c>
      <c r="D219" t="s">
        <v>14</v>
      </c>
      <c r="E219">
        <v>8</v>
      </c>
      <c r="F219" t="str">
        <f>INDEX(tblKlant[Regio],MATCH(tblVerkBerek[[#This Row],[Klant]],tblKlant[Klant],0))</f>
        <v>Noord</v>
      </c>
      <c r="G219" t="str">
        <f>INDEX(tblProd[ProdNaam],MATCH(tblVerkBerek[[#This Row],[Prod]],tblProd[Product],0))</f>
        <v>Prod1</v>
      </c>
      <c r="H219" s="5">
        <f>tblVerkBerek[[#This Row],[Aantal]]*INDEX(tblProd[KostPrijs],MATCH(tblVerkBerek[[#This Row],[Prod]],tblProd[Product],0))</f>
        <v>800</v>
      </c>
      <c r="I219" s="5">
        <f>tblVerkBerek[[#This Row],[Aantal]]*INDEX(tblProd[VerkPrijs],MATCH(tblVerkBerek[[#This Row],[Prod]],tblProd[Product],0))</f>
        <v>1000</v>
      </c>
      <c r="J219" s="5">
        <f>tblVerkBerek[[#This Row],[Omzet]]-tblVerkBerek[[#This Row],[Kosten]]</f>
        <v>200</v>
      </c>
      <c r="K219" s="4">
        <f>INDEX(tblKlant[Korting],MATCH(tblVerkBerek[[#This Row],[Klant]],tblKlant[Klant],0))</f>
        <v>0.01</v>
      </c>
      <c r="L219" s="5">
        <f>tblVerkBerek[[#This Row],[Omzet]]*(1-tblVerkBerek[[#This Row],[Korting]])-tblVerkBerek[[#This Row],[Kosten]]</f>
        <v>190</v>
      </c>
    </row>
    <row r="220" spans="2:12" x14ac:dyDescent="0.3">
      <c r="B220" s="1">
        <v>43404</v>
      </c>
      <c r="C220" t="s">
        <v>8</v>
      </c>
      <c r="D220" t="s">
        <v>14</v>
      </c>
      <c r="E220">
        <v>16</v>
      </c>
      <c r="F220" t="str">
        <f>INDEX(tblKlant[Regio],MATCH(tblVerkBerek[[#This Row],[Klant]],tblKlant[Klant],0))</f>
        <v>Zuid</v>
      </c>
      <c r="G220" t="str">
        <f>INDEX(tblProd[ProdNaam],MATCH(tblVerkBerek[[#This Row],[Prod]],tblProd[Product],0))</f>
        <v>Prod1</v>
      </c>
      <c r="H220" s="5">
        <f>tblVerkBerek[[#This Row],[Aantal]]*INDEX(tblProd[KostPrijs],MATCH(tblVerkBerek[[#This Row],[Prod]],tblProd[Product],0))</f>
        <v>1600</v>
      </c>
      <c r="I220" s="5">
        <f>tblVerkBerek[[#This Row],[Aantal]]*INDEX(tblProd[VerkPrijs],MATCH(tblVerkBerek[[#This Row],[Prod]],tblProd[Product],0))</f>
        <v>2000</v>
      </c>
      <c r="J220" s="5">
        <f>tblVerkBerek[[#This Row],[Omzet]]-tblVerkBerek[[#This Row],[Kosten]]</f>
        <v>400</v>
      </c>
      <c r="K220" s="4">
        <f>INDEX(tblKlant[Korting],MATCH(tblVerkBerek[[#This Row],[Klant]],tblKlant[Klant],0))</f>
        <v>0.01</v>
      </c>
      <c r="L220" s="5">
        <f>tblVerkBerek[[#This Row],[Omzet]]*(1-tblVerkBerek[[#This Row],[Korting]])-tblVerkBerek[[#This Row],[Kosten]]</f>
        <v>380</v>
      </c>
    </row>
    <row r="221" spans="2:12" x14ac:dyDescent="0.3">
      <c r="B221" s="1">
        <v>43902</v>
      </c>
      <c r="C221" t="s">
        <v>12</v>
      </c>
      <c r="D221" t="s">
        <v>14</v>
      </c>
      <c r="E221">
        <v>15</v>
      </c>
      <c r="F221" t="str">
        <f>INDEX(tblKlant[Regio],MATCH(tblVerkBerek[[#This Row],[Klant]],tblKlant[Klant],0))</f>
        <v>Noord</v>
      </c>
      <c r="G221" t="str">
        <f>INDEX(tblProd[ProdNaam],MATCH(tblVerkBerek[[#This Row],[Prod]],tblProd[Product],0))</f>
        <v>Prod1</v>
      </c>
      <c r="H221" s="5">
        <f>tblVerkBerek[[#This Row],[Aantal]]*INDEX(tblProd[KostPrijs],MATCH(tblVerkBerek[[#This Row],[Prod]],tblProd[Product],0))</f>
        <v>1500</v>
      </c>
      <c r="I221" s="5">
        <f>tblVerkBerek[[#This Row],[Aantal]]*INDEX(tblProd[VerkPrijs],MATCH(tblVerkBerek[[#This Row],[Prod]],tblProd[Product],0))</f>
        <v>1875</v>
      </c>
      <c r="J221" s="5">
        <f>tblVerkBerek[[#This Row],[Omzet]]-tblVerkBerek[[#This Row],[Kosten]]</f>
        <v>375</v>
      </c>
      <c r="K221" s="4">
        <f>INDEX(tblKlant[Korting],MATCH(tblVerkBerek[[#This Row],[Klant]],tblKlant[Klant],0))</f>
        <v>0.01</v>
      </c>
      <c r="L221" s="5">
        <f>tblVerkBerek[[#This Row],[Omzet]]*(1-tblVerkBerek[[#This Row],[Korting]])-tblVerkBerek[[#This Row],[Kosten]]</f>
        <v>356.25</v>
      </c>
    </row>
    <row r="222" spans="2:12" x14ac:dyDescent="0.3">
      <c r="B222" s="1">
        <v>43549</v>
      </c>
      <c r="C222" t="s">
        <v>9</v>
      </c>
      <c r="D222" t="s">
        <v>5</v>
      </c>
      <c r="E222">
        <v>19</v>
      </c>
      <c r="F222" t="str">
        <f>INDEX(tblKlant[Regio],MATCH(tblVerkBerek[[#This Row],[Klant]],tblKlant[Klant],0))</f>
        <v>Noord</v>
      </c>
      <c r="G222" t="str">
        <f>INDEX(tblProd[ProdNaam],MATCH(tblVerkBerek[[#This Row],[Prod]],tblProd[Product],0))</f>
        <v>Prod3</v>
      </c>
      <c r="H222" s="5">
        <f>tblVerkBerek[[#This Row],[Aantal]]*INDEX(tblProd[KostPrijs],MATCH(tblVerkBerek[[#This Row],[Prod]],tblProd[Product],0))</f>
        <v>2280</v>
      </c>
      <c r="I222" s="5">
        <f>tblVerkBerek[[#This Row],[Aantal]]*INDEX(tblProd[VerkPrijs],MATCH(tblVerkBerek[[#This Row],[Prod]],tblProd[Product],0))</f>
        <v>2755</v>
      </c>
      <c r="J222" s="5">
        <f>tblVerkBerek[[#This Row],[Omzet]]-tblVerkBerek[[#This Row],[Kosten]]</f>
        <v>475</v>
      </c>
      <c r="K222" s="4">
        <f>INDEX(tblKlant[Korting],MATCH(tblVerkBerek[[#This Row],[Klant]],tblKlant[Klant],0))</f>
        <v>0.1</v>
      </c>
      <c r="L222" s="5">
        <f>tblVerkBerek[[#This Row],[Omzet]]*(1-tblVerkBerek[[#This Row],[Korting]])-tblVerkBerek[[#This Row],[Kosten]]</f>
        <v>199.5</v>
      </c>
    </row>
    <row r="223" spans="2:12" x14ac:dyDescent="0.3">
      <c r="B223" s="1">
        <v>43770</v>
      </c>
      <c r="C223" t="s">
        <v>8</v>
      </c>
      <c r="D223" t="s">
        <v>10</v>
      </c>
      <c r="E223">
        <v>7</v>
      </c>
      <c r="F223" t="str">
        <f>INDEX(tblKlant[Regio],MATCH(tblVerkBerek[[#This Row],[Klant]],tblKlant[Klant],0))</f>
        <v>Zuid</v>
      </c>
      <c r="G223" t="str">
        <f>INDEX(tblProd[ProdNaam],MATCH(tblVerkBerek[[#This Row],[Prod]],tblProd[Product],0))</f>
        <v>Prod4</v>
      </c>
      <c r="H223" s="5">
        <f>tblVerkBerek[[#This Row],[Aantal]]*INDEX(tblProd[KostPrijs],MATCH(tblVerkBerek[[#This Row],[Prod]],tblProd[Product],0))</f>
        <v>910</v>
      </c>
      <c r="I223" s="5">
        <f>tblVerkBerek[[#This Row],[Aantal]]*INDEX(tblProd[VerkPrijs],MATCH(tblVerkBerek[[#This Row],[Prod]],tblProd[Product],0))</f>
        <v>1120</v>
      </c>
      <c r="J223" s="5">
        <f>tblVerkBerek[[#This Row],[Omzet]]-tblVerkBerek[[#This Row],[Kosten]]</f>
        <v>210</v>
      </c>
      <c r="K223" s="4">
        <f>INDEX(tblKlant[Korting],MATCH(tblVerkBerek[[#This Row],[Klant]],tblKlant[Klant],0))</f>
        <v>0.01</v>
      </c>
      <c r="L223" s="5">
        <f>tblVerkBerek[[#This Row],[Omzet]]*(1-tblVerkBerek[[#This Row],[Korting]])-tblVerkBerek[[#This Row],[Kosten]]</f>
        <v>198.79999999999995</v>
      </c>
    </row>
    <row r="224" spans="2:12" x14ac:dyDescent="0.3">
      <c r="B224" s="1">
        <v>43893</v>
      </c>
      <c r="C224" t="s">
        <v>11</v>
      </c>
      <c r="D224" t="s">
        <v>14</v>
      </c>
      <c r="E224">
        <v>14</v>
      </c>
      <c r="F224" t="str">
        <f>INDEX(tblKlant[Regio],MATCH(tblVerkBerek[[#This Row],[Klant]],tblKlant[Klant],0))</f>
        <v>Noord</v>
      </c>
      <c r="G224" t="str">
        <f>INDEX(tblProd[ProdNaam],MATCH(tblVerkBerek[[#This Row],[Prod]],tblProd[Product],0))</f>
        <v>Prod1</v>
      </c>
      <c r="H224" s="5">
        <f>tblVerkBerek[[#This Row],[Aantal]]*INDEX(tblProd[KostPrijs],MATCH(tblVerkBerek[[#This Row],[Prod]],tblProd[Product],0))</f>
        <v>1400</v>
      </c>
      <c r="I224" s="5">
        <f>tblVerkBerek[[#This Row],[Aantal]]*INDEX(tblProd[VerkPrijs],MATCH(tblVerkBerek[[#This Row],[Prod]],tblProd[Product],0))</f>
        <v>1750</v>
      </c>
      <c r="J224" s="5">
        <f>tblVerkBerek[[#This Row],[Omzet]]-tblVerkBerek[[#This Row],[Kosten]]</f>
        <v>350</v>
      </c>
      <c r="K224" s="4">
        <f>INDEX(tblKlant[Korting],MATCH(tblVerkBerek[[#This Row],[Klant]],tblKlant[Klant],0))</f>
        <v>0</v>
      </c>
      <c r="L224" s="5">
        <f>tblVerkBerek[[#This Row],[Omzet]]*(1-tblVerkBerek[[#This Row],[Korting]])-tblVerkBerek[[#This Row],[Kosten]]</f>
        <v>350</v>
      </c>
    </row>
    <row r="225" spans="2:12" x14ac:dyDescent="0.3">
      <c r="B225" s="1">
        <v>43548</v>
      </c>
      <c r="C225" t="s">
        <v>15</v>
      </c>
      <c r="D225" t="s">
        <v>16</v>
      </c>
      <c r="E225">
        <v>5</v>
      </c>
      <c r="F225" t="str">
        <f>INDEX(tblKlant[Regio],MATCH(tblVerkBerek[[#This Row],[Klant]],tblKlant[Klant],0))</f>
        <v>Noord</v>
      </c>
      <c r="G225" t="str">
        <f>INDEX(tblProd[ProdNaam],MATCH(tblVerkBerek[[#This Row],[Prod]],tblProd[Product],0))</f>
        <v>Prod5</v>
      </c>
      <c r="H225" s="5">
        <f>tblVerkBerek[[#This Row],[Aantal]]*INDEX(tblProd[KostPrijs],MATCH(tblVerkBerek[[#This Row],[Prod]],tblProd[Product],0))</f>
        <v>700</v>
      </c>
      <c r="I225" s="5">
        <f>tblVerkBerek[[#This Row],[Aantal]]*INDEX(tblProd[VerkPrijs],MATCH(tblVerkBerek[[#This Row],[Prod]],tblProd[Product],0))</f>
        <v>900</v>
      </c>
      <c r="J225" s="5">
        <f>tblVerkBerek[[#This Row],[Omzet]]-tblVerkBerek[[#This Row],[Kosten]]</f>
        <v>200</v>
      </c>
      <c r="K225" s="4">
        <f>INDEX(tblKlant[Korting],MATCH(tblVerkBerek[[#This Row],[Klant]],tblKlant[Klant],0))</f>
        <v>0.01</v>
      </c>
      <c r="L225" s="5">
        <f>tblVerkBerek[[#This Row],[Omzet]]*(1-tblVerkBerek[[#This Row],[Korting]])-tblVerkBerek[[#This Row],[Kosten]]</f>
        <v>191</v>
      </c>
    </row>
    <row r="226" spans="2:12" x14ac:dyDescent="0.3">
      <c r="B226" s="1">
        <v>43722</v>
      </c>
      <c r="C226" t="s">
        <v>6</v>
      </c>
      <c r="D226" t="s">
        <v>16</v>
      </c>
      <c r="E226">
        <v>18</v>
      </c>
      <c r="F226" t="str">
        <f>INDEX(tblKlant[Regio],MATCH(tblVerkBerek[[#This Row],[Klant]],tblKlant[Klant],0))</f>
        <v>Noord</v>
      </c>
      <c r="G226" t="str">
        <f>INDEX(tblProd[ProdNaam],MATCH(tblVerkBerek[[#This Row],[Prod]],tblProd[Product],0))</f>
        <v>Prod5</v>
      </c>
      <c r="H226" s="5">
        <f>tblVerkBerek[[#This Row],[Aantal]]*INDEX(tblProd[KostPrijs],MATCH(tblVerkBerek[[#This Row],[Prod]],tblProd[Product],0))</f>
        <v>2520</v>
      </c>
      <c r="I226" s="5">
        <f>tblVerkBerek[[#This Row],[Aantal]]*INDEX(tblProd[VerkPrijs],MATCH(tblVerkBerek[[#This Row],[Prod]],tblProd[Product],0))</f>
        <v>3240</v>
      </c>
      <c r="J226" s="5">
        <f>tblVerkBerek[[#This Row],[Omzet]]-tblVerkBerek[[#This Row],[Kosten]]</f>
        <v>720</v>
      </c>
      <c r="K226" s="4">
        <f>INDEX(tblKlant[Korting],MATCH(tblVerkBerek[[#This Row],[Klant]],tblKlant[Klant],0))</f>
        <v>0</v>
      </c>
      <c r="L226" s="5">
        <f>tblVerkBerek[[#This Row],[Omzet]]*(1-tblVerkBerek[[#This Row],[Korting]])-tblVerkBerek[[#This Row],[Kosten]]</f>
        <v>720</v>
      </c>
    </row>
    <row r="227" spans="2:12" x14ac:dyDescent="0.3">
      <c r="B227" s="1">
        <v>43872</v>
      </c>
      <c r="C227" t="s">
        <v>6</v>
      </c>
      <c r="D227" t="s">
        <v>14</v>
      </c>
      <c r="E227">
        <v>20</v>
      </c>
      <c r="F227" t="str">
        <f>INDEX(tblKlant[Regio],MATCH(tblVerkBerek[[#This Row],[Klant]],tblKlant[Klant],0))</f>
        <v>Noord</v>
      </c>
      <c r="G227" t="str">
        <f>INDEX(tblProd[ProdNaam],MATCH(tblVerkBerek[[#This Row],[Prod]],tblProd[Product],0))</f>
        <v>Prod1</v>
      </c>
      <c r="H227" s="5">
        <f>tblVerkBerek[[#This Row],[Aantal]]*INDEX(tblProd[KostPrijs],MATCH(tblVerkBerek[[#This Row],[Prod]],tblProd[Product],0))</f>
        <v>2000</v>
      </c>
      <c r="I227" s="5">
        <f>tblVerkBerek[[#This Row],[Aantal]]*INDEX(tblProd[VerkPrijs],MATCH(tblVerkBerek[[#This Row],[Prod]],tblProd[Product],0))</f>
        <v>2500</v>
      </c>
      <c r="J227" s="5">
        <f>tblVerkBerek[[#This Row],[Omzet]]-tblVerkBerek[[#This Row],[Kosten]]</f>
        <v>500</v>
      </c>
      <c r="K227" s="4">
        <f>INDEX(tblKlant[Korting],MATCH(tblVerkBerek[[#This Row],[Klant]],tblKlant[Klant],0))</f>
        <v>0</v>
      </c>
      <c r="L227" s="5">
        <f>tblVerkBerek[[#This Row],[Omzet]]*(1-tblVerkBerek[[#This Row],[Korting]])-tblVerkBerek[[#This Row],[Kosten]]</f>
        <v>500</v>
      </c>
    </row>
    <row r="228" spans="2:12" x14ac:dyDescent="0.3">
      <c r="B228" s="1">
        <v>43688</v>
      </c>
      <c r="C228" t="s">
        <v>9</v>
      </c>
      <c r="D228" t="s">
        <v>14</v>
      </c>
      <c r="E228">
        <v>20</v>
      </c>
      <c r="F228" t="str">
        <f>INDEX(tblKlant[Regio],MATCH(tblVerkBerek[[#This Row],[Klant]],tblKlant[Klant],0))</f>
        <v>Noord</v>
      </c>
      <c r="G228" t="str">
        <f>INDEX(tblProd[ProdNaam],MATCH(tblVerkBerek[[#This Row],[Prod]],tblProd[Product],0))</f>
        <v>Prod1</v>
      </c>
      <c r="H228" s="5">
        <f>tblVerkBerek[[#This Row],[Aantal]]*INDEX(tblProd[KostPrijs],MATCH(tblVerkBerek[[#This Row],[Prod]],tblProd[Product],0))</f>
        <v>2000</v>
      </c>
      <c r="I228" s="5">
        <f>tblVerkBerek[[#This Row],[Aantal]]*INDEX(tblProd[VerkPrijs],MATCH(tblVerkBerek[[#This Row],[Prod]],tblProd[Product],0))</f>
        <v>2500</v>
      </c>
      <c r="J228" s="5">
        <f>tblVerkBerek[[#This Row],[Omzet]]-tblVerkBerek[[#This Row],[Kosten]]</f>
        <v>500</v>
      </c>
      <c r="K228" s="4">
        <f>INDEX(tblKlant[Korting],MATCH(tblVerkBerek[[#This Row],[Klant]],tblKlant[Klant],0))</f>
        <v>0.1</v>
      </c>
      <c r="L228" s="5">
        <f>tblVerkBerek[[#This Row],[Omzet]]*(1-tblVerkBerek[[#This Row],[Korting]])-tblVerkBerek[[#This Row],[Kosten]]</f>
        <v>250</v>
      </c>
    </row>
    <row r="229" spans="2:12" x14ac:dyDescent="0.3">
      <c r="B229" s="1">
        <v>43297</v>
      </c>
      <c r="C229" t="s">
        <v>13</v>
      </c>
      <c r="D229" t="s">
        <v>14</v>
      </c>
      <c r="E229">
        <v>16</v>
      </c>
      <c r="F229" t="str">
        <f>INDEX(tblKlant[Regio],MATCH(tblVerkBerek[[#This Row],[Klant]],tblKlant[Klant],0))</f>
        <v>Zuid</v>
      </c>
      <c r="G229" t="str">
        <f>INDEX(tblProd[ProdNaam],MATCH(tblVerkBerek[[#This Row],[Prod]],tblProd[Product],0))</f>
        <v>Prod1</v>
      </c>
      <c r="H229" s="5">
        <f>tblVerkBerek[[#This Row],[Aantal]]*INDEX(tblProd[KostPrijs],MATCH(tblVerkBerek[[#This Row],[Prod]],tblProd[Product],0))</f>
        <v>1600</v>
      </c>
      <c r="I229" s="5">
        <f>tblVerkBerek[[#This Row],[Aantal]]*INDEX(tblProd[VerkPrijs],MATCH(tblVerkBerek[[#This Row],[Prod]],tblProd[Product],0))</f>
        <v>2000</v>
      </c>
      <c r="J229" s="5">
        <f>tblVerkBerek[[#This Row],[Omzet]]-tblVerkBerek[[#This Row],[Kosten]]</f>
        <v>400</v>
      </c>
      <c r="K229" s="4">
        <f>INDEX(tblKlant[Korting],MATCH(tblVerkBerek[[#This Row],[Klant]],tblKlant[Klant],0))</f>
        <v>0.05</v>
      </c>
      <c r="L229" s="5">
        <f>tblVerkBerek[[#This Row],[Omzet]]*(1-tblVerkBerek[[#This Row],[Korting]])-tblVerkBerek[[#This Row],[Kosten]]</f>
        <v>300</v>
      </c>
    </row>
    <row r="230" spans="2:12" x14ac:dyDescent="0.3">
      <c r="B230" s="1">
        <v>43864</v>
      </c>
      <c r="C230" t="s">
        <v>17</v>
      </c>
      <c r="D230" t="s">
        <v>5</v>
      </c>
      <c r="E230">
        <v>5</v>
      </c>
      <c r="F230" t="str">
        <f>INDEX(tblKlant[Regio],MATCH(tblVerkBerek[[#This Row],[Klant]],tblKlant[Klant],0))</f>
        <v>Zuid</v>
      </c>
      <c r="G230" t="str">
        <f>INDEX(tblProd[ProdNaam],MATCH(tblVerkBerek[[#This Row],[Prod]],tblProd[Product],0))</f>
        <v>Prod3</v>
      </c>
      <c r="H230" s="5">
        <f>tblVerkBerek[[#This Row],[Aantal]]*INDEX(tblProd[KostPrijs],MATCH(tblVerkBerek[[#This Row],[Prod]],tblProd[Product],0))</f>
        <v>600</v>
      </c>
      <c r="I230" s="5">
        <f>tblVerkBerek[[#This Row],[Aantal]]*INDEX(tblProd[VerkPrijs],MATCH(tblVerkBerek[[#This Row],[Prod]],tblProd[Product],0))</f>
        <v>725</v>
      </c>
      <c r="J230" s="5">
        <f>tblVerkBerek[[#This Row],[Omzet]]-tblVerkBerek[[#This Row],[Kosten]]</f>
        <v>125</v>
      </c>
      <c r="K230" s="4">
        <f>INDEX(tblKlant[Korting],MATCH(tblVerkBerek[[#This Row],[Klant]],tblKlant[Klant],0))</f>
        <v>0.05</v>
      </c>
      <c r="L230" s="5">
        <f>tblVerkBerek[[#This Row],[Omzet]]*(1-tblVerkBerek[[#This Row],[Korting]])-tblVerkBerek[[#This Row],[Kosten]]</f>
        <v>88.75</v>
      </c>
    </row>
    <row r="231" spans="2:12" x14ac:dyDescent="0.3">
      <c r="B231" s="1">
        <v>43285</v>
      </c>
      <c r="C231" t="s">
        <v>8</v>
      </c>
      <c r="D231" t="s">
        <v>19</v>
      </c>
      <c r="E231">
        <v>17</v>
      </c>
      <c r="F231" t="str">
        <f>INDEX(tblKlant[Regio],MATCH(tblVerkBerek[[#This Row],[Klant]],tblKlant[Klant],0))</f>
        <v>Zuid</v>
      </c>
      <c r="G231" t="str">
        <f>INDEX(tblProd[ProdNaam],MATCH(tblVerkBerek[[#This Row],[Prod]],tblProd[Product],0))</f>
        <v>Prod2</v>
      </c>
      <c r="H231" s="5">
        <f>tblVerkBerek[[#This Row],[Aantal]]*INDEX(tblProd[KostPrijs],MATCH(tblVerkBerek[[#This Row],[Prod]],tblProd[Product],0))</f>
        <v>1870</v>
      </c>
      <c r="I231" s="5">
        <f>tblVerkBerek[[#This Row],[Aantal]]*INDEX(tblProd[VerkPrijs],MATCH(tblVerkBerek[[#This Row],[Prod]],tblProd[Product],0))</f>
        <v>2295</v>
      </c>
      <c r="J231" s="5">
        <f>tblVerkBerek[[#This Row],[Omzet]]-tblVerkBerek[[#This Row],[Kosten]]</f>
        <v>425</v>
      </c>
      <c r="K231" s="4">
        <f>INDEX(tblKlant[Korting],MATCH(tblVerkBerek[[#This Row],[Klant]],tblKlant[Klant],0))</f>
        <v>0.01</v>
      </c>
      <c r="L231" s="5">
        <f>tblVerkBerek[[#This Row],[Omzet]]*(1-tblVerkBerek[[#This Row],[Korting]])-tblVerkBerek[[#This Row],[Kosten]]</f>
        <v>402.05000000000018</v>
      </c>
    </row>
    <row r="232" spans="2:12" x14ac:dyDescent="0.3">
      <c r="B232" s="1">
        <v>43323</v>
      </c>
      <c r="C232" t="s">
        <v>12</v>
      </c>
      <c r="D232" t="s">
        <v>5</v>
      </c>
      <c r="E232">
        <v>6</v>
      </c>
      <c r="F232" t="str">
        <f>INDEX(tblKlant[Regio],MATCH(tblVerkBerek[[#This Row],[Klant]],tblKlant[Klant],0))</f>
        <v>Noord</v>
      </c>
      <c r="G232" t="str">
        <f>INDEX(tblProd[ProdNaam],MATCH(tblVerkBerek[[#This Row],[Prod]],tblProd[Product],0))</f>
        <v>Prod3</v>
      </c>
      <c r="H232" s="5">
        <f>tblVerkBerek[[#This Row],[Aantal]]*INDEX(tblProd[KostPrijs],MATCH(tblVerkBerek[[#This Row],[Prod]],tblProd[Product],0))</f>
        <v>720</v>
      </c>
      <c r="I232" s="5">
        <f>tblVerkBerek[[#This Row],[Aantal]]*INDEX(tblProd[VerkPrijs],MATCH(tblVerkBerek[[#This Row],[Prod]],tblProd[Product],0))</f>
        <v>870</v>
      </c>
      <c r="J232" s="5">
        <f>tblVerkBerek[[#This Row],[Omzet]]-tblVerkBerek[[#This Row],[Kosten]]</f>
        <v>150</v>
      </c>
      <c r="K232" s="4">
        <f>INDEX(tblKlant[Korting],MATCH(tblVerkBerek[[#This Row],[Klant]],tblKlant[Klant],0))</f>
        <v>0.01</v>
      </c>
      <c r="L232" s="5">
        <f>tblVerkBerek[[#This Row],[Omzet]]*(1-tblVerkBerek[[#This Row],[Korting]])-tblVerkBerek[[#This Row],[Kosten]]</f>
        <v>141.29999999999995</v>
      </c>
    </row>
    <row r="233" spans="2:12" x14ac:dyDescent="0.3">
      <c r="B233" s="1">
        <v>43778</v>
      </c>
      <c r="C233" t="s">
        <v>15</v>
      </c>
      <c r="D233" t="s">
        <v>14</v>
      </c>
      <c r="E233">
        <v>5</v>
      </c>
      <c r="F233" t="str">
        <f>INDEX(tblKlant[Regio],MATCH(tblVerkBerek[[#This Row],[Klant]],tblKlant[Klant],0))</f>
        <v>Noord</v>
      </c>
      <c r="G233" t="str">
        <f>INDEX(tblProd[ProdNaam],MATCH(tblVerkBerek[[#This Row],[Prod]],tblProd[Product],0))</f>
        <v>Prod1</v>
      </c>
      <c r="H233" s="5">
        <f>tblVerkBerek[[#This Row],[Aantal]]*INDEX(tblProd[KostPrijs],MATCH(tblVerkBerek[[#This Row],[Prod]],tblProd[Product],0))</f>
        <v>500</v>
      </c>
      <c r="I233" s="5">
        <f>tblVerkBerek[[#This Row],[Aantal]]*INDEX(tblProd[VerkPrijs],MATCH(tblVerkBerek[[#This Row],[Prod]],tblProd[Product],0))</f>
        <v>625</v>
      </c>
      <c r="J233" s="5">
        <f>tblVerkBerek[[#This Row],[Omzet]]-tblVerkBerek[[#This Row],[Kosten]]</f>
        <v>125</v>
      </c>
      <c r="K233" s="4">
        <f>INDEX(tblKlant[Korting],MATCH(tblVerkBerek[[#This Row],[Klant]],tblKlant[Klant],0))</f>
        <v>0.01</v>
      </c>
      <c r="L233" s="5">
        <f>tblVerkBerek[[#This Row],[Omzet]]*(1-tblVerkBerek[[#This Row],[Korting]])-tblVerkBerek[[#This Row],[Kosten]]</f>
        <v>118.75</v>
      </c>
    </row>
    <row r="234" spans="2:12" x14ac:dyDescent="0.3">
      <c r="B234" s="1">
        <v>43251</v>
      </c>
      <c r="C234" t="s">
        <v>6</v>
      </c>
      <c r="D234" t="s">
        <v>14</v>
      </c>
      <c r="E234">
        <v>7</v>
      </c>
      <c r="F234" t="str">
        <f>INDEX(tblKlant[Regio],MATCH(tblVerkBerek[[#This Row],[Klant]],tblKlant[Klant],0))</f>
        <v>Noord</v>
      </c>
      <c r="G234" t="str">
        <f>INDEX(tblProd[ProdNaam],MATCH(tblVerkBerek[[#This Row],[Prod]],tblProd[Product],0))</f>
        <v>Prod1</v>
      </c>
      <c r="H234" s="5">
        <f>tblVerkBerek[[#This Row],[Aantal]]*INDEX(tblProd[KostPrijs],MATCH(tblVerkBerek[[#This Row],[Prod]],tblProd[Product],0))</f>
        <v>700</v>
      </c>
      <c r="I234" s="5">
        <f>tblVerkBerek[[#This Row],[Aantal]]*INDEX(tblProd[VerkPrijs],MATCH(tblVerkBerek[[#This Row],[Prod]],tblProd[Product],0))</f>
        <v>875</v>
      </c>
      <c r="J234" s="5">
        <f>tblVerkBerek[[#This Row],[Omzet]]-tblVerkBerek[[#This Row],[Kosten]]</f>
        <v>175</v>
      </c>
      <c r="K234" s="4">
        <f>INDEX(tblKlant[Korting],MATCH(tblVerkBerek[[#This Row],[Klant]],tblKlant[Klant],0))</f>
        <v>0</v>
      </c>
      <c r="L234" s="5">
        <f>tblVerkBerek[[#This Row],[Omzet]]*(1-tblVerkBerek[[#This Row],[Korting]])-tblVerkBerek[[#This Row],[Kosten]]</f>
        <v>175</v>
      </c>
    </row>
    <row r="235" spans="2:12" x14ac:dyDescent="0.3">
      <c r="B235" s="1">
        <v>43370</v>
      </c>
      <c r="C235" t="s">
        <v>6</v>
      </c>
      <c r="D235" t="s">
        <v>19</v>
      </c>
      <c r="E235">
        <v>14</v>
      </c>
      <c r="F235" t="str">
        <f>INDEX(tblKlant[Regio],MATCH(tblVerkBerek[[#This Row],[Klant]],tblKlant[Klant],0))</f>
        <v>Noord</v>
      </c>
      <c r="G235" t="str">
        <f>INDEX(tblProd[ProdNaam],MATCH(tblVerkBerek[[#This Row],[Prod]],tblProd[Product],0))</f>
        <v>Prod2</v>
      </c>
      <c r="H235" s="5">
        <f>tblVerkBerek[[#This Row],[Aantal]]*INDEX(tblProd[KostPrijs],MATCH(tblVerkBerek[[#This Row],[Prod]],tblProd[Product],0))</f>
        <v>1540</v>
      </c>
      <c r="I235" s="5">
        <f>tblVerkBerek[[#This Row],[Aantal]]*INDEX(tblProd[VerkPrijs],MATCH(tblVerkBerek[[#This Row],[Prod]],tblProd[Product],0))</f>
        <v>1890</v>
      </c>
      <c r="J235" s="5">
        <f>tblVerkBerek[[#This Row],[Omzet]]-tblVerkBerek[[#This Row],[Kosten]]</f>
        <v>350</v>
      </c>
      <c r="K235" s="4">
        <f>INDEX(tblKlant[Korting],MATCH(tblVerkBerek[[#This Row],[Klant]],tblKlant[Klant],0))</f>
        <v>0</v>
      </c>
      <c r="L235" s="5">
        <f>tblVerkBerek[[#This Row],[Omzet]]*(1-tblVerkBerek[[#This Row],[Korting]])-tblVerkBerek[[#This Row],[Kosten]]</f>
        <v>350</v>
      </c>
    </row>
    <row r="236" spans="2:12" x14ac:dyDescent="0.3">
      <c r="B236" s="1">
        <v>43612</v>
      </c>
      <c r="C236" t="s">
        <v>13</v>
      </c>
      <c r="D236" t="s">
        <v>10</v>
      </c>
      <c r="E236">
        <v>12</v>
      </c>
      <c r="F236" t="str">
        <f>INDEX(tblKlant[Regio],MATCH(tblVerkBerek[[#This Row],[Klant]],tblKlant[Klant],0))</f>
        <v>Zuid</v>
      </c>
      <c r="G236" t="str">
        <f>INDEX(tblProd[ProdNaam],MATCH(tblVerkBerek[[#This Row],[Prod]],tblProd[Product],0))</f>
        <v>Prod4</v>
      </c>
      <c r="H236" s="5">
        <f>tblVerkBerek[[#This Row],[Aantal]]*INDEX(tblProd[KostPrijs],MATCH(tblVerkBerek[[#This Row],[Prod]],tblProd[Product],0))</f>
        <v>1560</v>
      </c>
      <c r="I236" s="5">
        <f>tblVerkBerek[[#This Row],[Aantal]]*INDEX(tblProd[VerkPrijs],MATCH(tblVerkBerek[[#This Row],[Prod]],tblProd[Product],0))</f>
        <v>1920</v>
      </c>
      <c r="J236" s="5">
        <f>tblVerkBerek[[#This Row],[Omzet]]-tblVerkBerek[[#This Row],[Kosten]]</f>
        <v>360</v>
      </c>
      <c r="K236" s="4">
        <f>INDEX(tblKlant[Korting],MATCH(tblVerkBerek[[#This Row],[Klant]],tblKlant[Klant],0))</f>
        <v>0.05</v>
      </c>
      <c r="L236" s="5">
        <f>tblVerkBerek[[#This Row],[Omzet]]*(1-tblVerkBerek[[#This Row],[Korting]])-tblVerkBerek[[#This Row],[Kosten]]</f>
        <v>264</v>
      </c>
    </row>
    <row r="237" spans="2:12" x14ac:dyDescent="0.3">
      <c r="B237" s="1">
        <v>43908</v>
      </c>
      <c r="C237" t="s">
        <v>15</v>
      </c>
      <c r="D237" t="s">
        <v>14</v>
      </c>
      <c r="E237">
        <v>17</v>
      </c>
      <c r="F237" t="str">
        <f>INDEX(tblKlant[Regio],MATCH(tblVerkBerek[[#This Row],[Klant]],tblKlant[Klant],0))</f>
        <v>Noord</v>
      </c>
      <c r="G237" t="str">
        <f>INDEX(tblProd[ProdNaam],MATCH(tblVerkBerek[[#This Row],[Prod]],tblProd[Product],0))</f>
        <v>Prod1</v>
      </c>
      <c r="H237" s="5">
        <f>tblVerkBerek[[#This Row],[Aantal]]*INDEX(tblProd[KostPrijs],MATCH(tblVerkBerek[[#This Row],[Prod]],tblProd[Product],0))</f>
        <v>1700</v>
      </c>
      <c r="I237" s="5">
        <f>tblVerkBerek[[#This Row],[Aantal]]*INDEX(tblProd[VerkPrijs],MATCH(tblVerkBerek[[#This Row],[Prod]],tblProd[Product],0))</f>
        <v>2125</v>
      </c>
      <c r="J237" s="5">
        <f>tblVerkBerek[[#This Row],[Omzet]]-tblVerkBerek[[#This Row],[Kosten]]</f>
        <v>425</v>
      </c>
      <c r="K237" s="4">
        <f>INDEX(tblKlant[Korting],MATCH(tblVerkBerek[[#This Row],[Klant]],tblKlant[Klant],0))</f>
        <v>0.01</v>
      </c>
      <c r="L237" s="5">
        <f>tblVerkBerek[[#This Row],[Omzet]]*(1-tblVerkBerek[[#This Row],[Korting]])-tblVerkBerek[[#This Row],[Kosten]]</f>
        <v>403.75</v>
      </c>
    </row>
    <row r="238" spans="2:12" x14ac:dyDescent="0.3">
      <c r="B238" s="1">
        <v>43886</v>
      </c>
      <c r="C238" t="s">
        <v>12</v>
      </c>
      <c r="D238" t="s">
        <v>10</v>
      </c>
      <c r="E238">
        <v>13</v>
      </c>
      <c r="F238" t="str">
        <f>INDEX(tblKlant[Regio],MATCH(tblVerkBerek[[#This Row],[Klant]],tblKlant[Klant],0))</f>
        <v>Noord</v>
      </c>
      <c r="G238" t="str">
        <f>INDEX(tblProd[ProdNaam],MATCH(tblVerkBerek[[#This Row],[Prod]],tblProd[Product],0))</f>
        <v>Prod4</v>
      </c>
      <c r="H238" s="5">
        <f>tblVerkBerek[[#This Row],[Aantal]]*INDEX(tblProd[KostPrijs],MATCH(tblVerkBerek[[#This Row],[Prod]],tblProd[Product],0))</f>
        <v>1690</v>
      </c>
      <c r="I238" s="5">
        <f>tblVerkBerek[[#This Row],[Aantal]]*INDEX(tblProd[VerkPrijs],MATCH(tblVerkBerek[[#This Row],[Prod]],tblProd[Product],0))</f>
        <v>2080</v>
      </c>
      <c r="J238" s="5">
        <f>tblVerkBerek[[#This Row],[Omzet]]-tblVerkBerek[[#This Row],[Kosten]]</f>
        <v>390</v>
      </c>
      <c r="K238" s="4">
        <f>INDEX(tblKlant[Korting],MATCH(tblVerkBerek[[#This Row],[Klant]],tblKlant[Klant],0))</f>
        <v>0.01</v>
      </c>
      <c r="L238" s="5">
        <f>tblVerkBerek[[#This Row],[Omzet]]*(1-tblVerkBerek[[#This Row],[Korting]])-tblVerkBerek[[#This Row],[Kosten]]</f>
        <v>369.19999999999982</v>
      </c>
    </row>
    <row r="239" spans="2:12" x14ac:dyDescent="0.3">
      <c r="B239" s="1">
        <v>43502</v>
      </c>
      <c r="C239" t="s">
        <v>13</v>
      </c>
      <c r="D239" t="s">
        <v>14</v>
      </c>
      <c r="E239">
        <v>15</v>
      </c>
      <c r="F239" t="str">
        <f>INDEX(tblKlant[Regio],MATCH(tblVerkBerek[[#This Row],[Klant]],tblKlant[Klant],0))</f>
        <v>Zuid</v>
      </c>
      <c r="G239" t="str">
        <f>INDEX(tblProd[ProdNaam],MATCH(tblVerkBerek[[#This Row],[Prod]],tblProd[Product],0))</f>
        <v>Prod1</v>
      </c>
      <c r="H239" s="5">
        <f>tblVerkBerek[[#This Row],[Aantal]]*INDEX(tblProd[KostPrijs],MATCH(tblVerkBerek[[#This Row],[Prod]],tblProd[Product],0))</f>
        <v>1500</v>
      </c>
      <c r="I239" s="5">
        <f>tblVerkBerek[[#This Row],[Aantal]]*INDEX(tblProd[VerkPrijs],MATCH(tblVerkBerek[[#This Row],[Prod]],tblProd[Product],0))</f>
        <v>1875</v>
      </c>
      <c r="J239" s="5">
        <f>tblVerkBerek[[#This Row],[Omzet]]-tblVerkBerek[[#This Row],[Kosten]]</f>
        <v>375</v>
      </c>
      <c r="K239" s="4">
        <f>INDEX(tblKlant[Korting],MATCH(tblVerkBerek[[#This Row],[Klant]],tblKlant[Klant],0))</f>
        <v>0.05</v>
      </c>
      <c r="L239" s="5">
        <f>tblVerkBerek[[#This Row],[Omzet]]*(1-tblVerkBerek[[#This Row],[Korting]])-tblVerkBerek[[#This Row],[Kosten]]</f>
        <v>281.25</v>
      </c>
    </row>
    <row r="240" spans="2:12" x14ac:dyDescent="0.3">
      <c r="B240" s="1">
        <v>43109</v>
      </c>
      <c r="C240" t="s">
        <v>11</v>
      </c>
      <c r="D240" t="s">
        <v>19</v>
      </c>
      <c r="E240">
        <v>5</v>
      </c>
      <c r="F240" t="str">
        <f>INDEX(tblKlant[Regio],MATCH(tblVerkBerek[[#This Row],[Klant]],tblKlant[Klant],0))</f>
        <v>Noord</v>
      </c>
      <c r="G240" t="str">
        <f>INDEX(tblProd[ProdNaam],MATCH(tblVerkBerek[[#This Row],[Prod]],tblProd[Product],0))</f>
        <v>Prod2</v>
      </c>
      <c r="H240" s="5">
        <f>tblVerkBerek[[#This Row],[Aantal]]*INDEX(tblProd[KostPrijs],MATCH(tblVerkBerek[[#This Row],[Prod]],tblProd[Product],0))</f>
        <v>550</v>
      </c>
      <c r="I240" s="5">
        <f>tblVerkBerek[[#This Row],[Aantal]]*INDEX(tblProd[VerkPrijs],MATCH(tblVerkBerek[[#This Row],[Prod]],tblProd[Product],0))</f>
        <v>675</v>
      </c>
      <c r="J240" s="5">
        <f>tblVerkBerek[[#This Row],[Omzet]]-tblVerkBerek[[#This Row],[Kosten]]</f>
        <v>125</v>
      </c>
      <c r="K240" s="4">
        <f>INDEX(tblKlant[Korting],MATCH(tblVerkBerek[[#This Row],[Klant]],tblKlant[Klant],0))</f>
        <v>0</v>
      </c>
      <c r="L240" s="5">
        <f>tblVerkBerek[[#This Row],[Omzet]]*(1-tblVerkBerek[[#This Row],[Korting]])-tblVerkBerek[[#This Row],[Kosten]]</f>
        <v>125</v>
      </c>
    </row>
    <row r="241" spans="2:12" x14ac:dyDescent="0.3">
      <c r="B241" s="1">
        <v>43165</v>
      </c>
      <c r="C241" t="s">
        <v>9</v>
      </c>
      <c r="D241" t="s">
        <v>5</v>
      </c>
      <c r="E241">
        <v>15</v>
      </c>
      <c r="F241" t="str">
        <f>INDEX(tblKlant[Regio],MATCH(tblVerkBerek[[#This Row],[Klant]],tblKlant[Klant],0))</f>
        <v>Noord</v>
      </c>
      <c r="G241" t="str">
        <f>INDEX(tblProd[ProdNaam],MATCH(tblVerkBerek[[#This Row],[Prod]],tblProd[Product],0))</f>
        <v>Prod3</v>
      </c>
      <c r="H241" s="5">
        <f>tblVerkBerek[[#This Row],[Aantal]]*INDEX(tblProd[KostPrijs],MATCH(tblVerkBerek[[#This Row],[Prod]],tblProd[Product],0))</f>
        <v>1800</v>
      </c>
      <c r="I241" s="5">
        <f>tblVerkBerek[[#This Row],[Aantal]]*INDEX(tblProd[VerkPrijs],MATCH(tblVerkBerek[[#This Row],[Prod]],tblProd[Product],0))</f>
        <v>2175</v>
      </c>
      <c r="J241" s="5">
        <f>tblVerkBerek[[#This Row],[Omzet]]-tblVerkBerek[[#This Row],[Kosten]]</f>
        <v>375</v>
      </c>
      <c r="K241" s="4">
        <f>INDEX(tblKlant[Korting],MATCH(tblVerkBerek[[#This Row],[Klant]],tblKlant[Klant],0))</f>
        <v>0.1</v>
      </c>
      <c r="L241" s="5">
        <f>tblVerkBerek[[#This Row],[Omzet]]*(1-tblVerkBerek[[#This Row],[Korting]])-tblVerkBerek[[#This Row],[Kosten]]</f>
        <v>157.5</v>
      </c>
    </row>
    <row r="242" spans="2:12" x14ac:dyDescent="0.3">
      <c r="B242" s="1">
        <v>43673</v>
      </c>
      <c r="C242" t="s">
        <v>11</v>
      </c>
      <c r="D242" t="s">
        <v>19</v>
      </c>
      <c r="E242">
        <v>15</v>
      </c>
      <c r="F242" t="str">
        <f>INDEX(tblKlant[Regio],MATCH(tblVerkBerek[[#This Row],[Klant]],tblKlant[Klant],0))</f>
        <v>Noord</v>
      </c>
      <c r="G242" t="str">
        <f>INDEX(tblProd[ProdNaam],MATCH(tblVerkBerek[[#This Row],[Prod]],tblProd[Product],0))</f>
        <v>Prod2</v>
      </c>
      <c r="H242" s="5">
        <f>tblVerkBerek[[#This Row],[Aantal]]*INDEX(tblProd[KostPrijs],MATCH(tblVerkBerek[[#This Row],[Prod]],tblProd[Product],0))</f>
        <v>1650</v>
      </c>
      <c r="I242" s="5">
        <f>tblVerkBerek[[#This Row],[Aantal]]*INDEX(tblProd[VerkPrijs],MATCH(tblVerkBerek[[#This Row],[Prod]],tblProd[Product],0))</f>
        <v>2025</v>
      </c>
      <c r="J242" s="5">
        <f>tblVerkBerek[[#This Row],[Omzet]]-tblVerkBerek[[#This Row],[Kosten]]</f>
        <v>375</v>
      </c>
      <c r="K242" s="4">
        <f>INDEX(tblKlant[Korting],MATCH(tblVerkBerek[[#This Row],[Klant]],tblKlant[Klant],0))</f>
        <v>0</v>
      </c>
      <c r="L242" s="5">
        <f>tblVerkBerek[[#This Row],[Omzet]]*(1-tblVerkBerek[[#This Row],[Korting]])-tblVerkBerek[[#This Row],[Kosten]]</f>
        <v>375</v>
      </c>
    </row>
    <row r="243" spans="2:12" x14ac:dyDescent="0.3">
      <c r="B243" s="1">
        <v>43194</v>
      </c>
      <c r="C243" t="s">
        <v>12</v>
      </c>
      <c r="D243" t="s">
        <v>7</v>
      </c>
      <c r="E243">
        <v>5</v>
      </c>
      <c r="F243" t="str">
        <f>INDEX(tblKlant[Regio],MATCH(tblVerkBerek[[#This Row],[Klant]],tblKlant[Klant],0))</f>
        <v>Noord</v>
      </c>
      <c r="G243" t="str">
        <f>INDEX(tblProd[ProdNaam],MATCH(tblVerkBerek[[#This Row],[Prod]],tblProd[Product],0))</f>
        <v>Prod6</v>
      </c>
      <c r="H243" s="5">
        <f>tblVerkBerek[[#This Row],[Aantal]]*INDEX(tblProd[KostPrijs],MATCH(tblVerkBerek[[#This Row],[Prod]],tblProd[Product],0))</f>
        <v>750</v>
      </c>
      <c r="I243" s="5">
        <f>tblVerkBerek[[#This Row],[Aantal]]*INDEX(tblProd[VerkPrijs],MATCH(tblVerkBerek[[#This Row],[Prod]],tblProd[Product],0))</f>
        <v>1000</v>
      </c>
      <c r="J243" s="5">
        <f>tblVerkBerek[[#This Row],[Omzet]]-tblVerkBerek[[#This Row],[Kosten]]</f>
        <v>250</v>
      </c>
      <c r="K243" s="4">
        <f>INDEX(tblKlant[Korting],MATCH(tblVerkBerek[[#This Row],[Klant]],tblKlant[Klant],0))</f>
        <v>0.01</v>
      </c>
      <c r="L243" s="5">
        <f>tblVerkBerek[[#This Row],[Omzet]]*(1-tblVerkBerek[[#This Row],[Korting]])-tblVerkBerek[[#This Row],[Kosten]]</f>
        <v>240</v>
      </c>
    </row>
    <row r="244" spans="2:12" x14ac:dyDescent="0.3">
      <c r="B244" s="1">
        <v>43280</v>
      </c>
      <c r="C244" t="s">
        <v>17</v>
      </c>
      <c r="D244" t="s">
        <v>5</v>
      </c>
      <c r="E244">
        <v>8</v>
      </c>
      <c r="F244" t="str">
        <f>INDEX(tblKlant[Regio],MATCH(tblVerkBerek[[#This Row],[Klant]],tblKlant[Klant],0))</f>
        <v>Zuid</v>
      </c>
      <c r="G244" t="str">
        <f>INDEX(tblProd[ProdNaam],MATCH(tblVerkBerek[[#This Row],[Prod]],tblProd[Product],0))</f>
        <v>Prod3</v>
      </c>
      <c r="H244" s="5">
        <f>tblVerkBerek[[#This Row],[Aantal]]*INDEX(tblProd[KostPrijs],MATCH(tblVerkBerek[[#This Row],[Prod]],tblProd[Product],0))</f>
        <v>960</v>
      </c>
      <c r="I244" s="5">
        <f>tblVerkBerek[[#This Row],[Aantal]]*INDEX(tblProd[VerkPrijs],MATCH(tblVerkBerek[[#This Row],[Prod]],tblProd[Product],0))</f>
        <v>1160</v>
      </c>
      <c r="J244" s="5">
        <f>tblVerkBerek[[#This Row],[Omzet]]-tblVerkBerek[[#This Row],[Kosten]]</f>
        <v>200</v>
      </c>
      <c r="K244" s="4">
        <f>INDEX(tblKlant[Korting],MATCH(tblVerkBerek[[#This Row],[Klant]],tblKlant[Klant],0))</f>
        <v>0.05</v>
      </c>
      <c r="L244" s="5">
        <f>tblVerkBerek[[#This Row],[Omzet]]*(1-tblVerkBerek[[#This Row],[Korting]])-tblVerkBerek[[#This Row],[Kosten]]</f>
        <v>142</v>
      </c>
    </row>
    <row r="245" spans="2:12" x14ac:dyDescent="0.3">
      <c r="B245" s="1">
        <v>43911</v>
      </c>
      <c r="C245" t="s">
        <v>8</v>
      </c>
      <c r="D245" t="s">
        <v>16</v>
      </c>
      <c r="E245">
        <v>14</v>
      </c>
      <c r="F245" t="str">
        <f>INDEX(tblKlant[Regio],MATCH(tblVerkBerek[[#This Row],[Klant]],tblKlant[Klant],0))</f>
        <v>Zuid</v>
      </c>
      <c r="G245" t="str">
        <f>INDEX(tblProd[ProdNaam],MATCH(tblVerkBerek[[#This Row],[Prod]],tblProd[Product],0))</f>
        <v>Prod5</v>
      </c>
      <c r="H245" s="5">
        <f>tblVerkBerek[[#This Row],[Aantal]]*INDEX(tblProd[KostPrijs],MATCH(tblVerkBerek[[#This Row],[Prod]],tblProd[Product],0))</f>
        <v>1960</v>
      </c>
      <c r="I245" s="5">
        <f>tblVerkBerek[[#This Row],[Aantal]]*INDEX(tblProd[VerkPrijs],MATCH(tblVerkBerek[[#This Row],[Prod]],tblProd[Product],0))</f>
        <v>2520</v>
      </c>
      <c r="J245" s="5">
        <f>tblVerkBerek[[#This Row],[Omzet]]-tblVerkBerek[[#This Row],[Kosten]]</f>
        <v>560</v>
      </c>
      <c r="K245" s="4">
        <f>INDEX(tblKlant[Korting],MATCH(tblVerkBerek[[#This Row],[Klant]],tblKlant[Klant],0))</f>
        <v>0.01</v>
      </c>
      <c r="L245" s="5">
        <f>tblVerkBerek[[#This Row],[Omzet]]*(1-tblVerkBerek[[#This Row],[Korting]])-tblVerkBerek[[#This Row],[Kosten]]</f>
        <v>534.80000000000018</v>
      </c>
    </row>
    <row r="246" spans="2:12" x14ac:dyDescent="0.3">
      <c r="B246" s="1">
        <v>43350</v>
      </c>
      <c r="C246" t="s">
        <v>15</v>
      </c>
      <c r="D246" t="s">
        <v>16</v>
      </c>
      <c r="E246">
        <v>13</v>
      </c>
      <c r="F246" t="str">
        <f>INDEX(tblKlant[Regio],MATCH(tblVerkBerek[[#This Row],[Klant]],tblKlant[Klant],0))</f>
        <v>Noord</v>
      </c>
      <c r="G246" t="str">
        <f>INDEX(tblProd[ProdNaam],MATCH(tblVerkBerek[[#This Row],[Prod]],tblProd[Product],0))</f>
        <v>Prod5</v>
      </c>
      <c r="H246" s="5">
        <f>tblVerkBerek[[#This Row],[Aantal]]*INDEX(tblProd[KostPrijs],MATCH(tblVerkBerek[[#This Row],[Prod]],tblProd[Product],0))</f>
        <v>1820</v>
      </c>
      <c r="I246" s="5">
        <f>tblVerkBerek[[#This Row],[Aantal]]*INDEX(tblProd[VerkPrijs],MATCH(tblVerkBerek[[#This Row],[Prod]],tblProd[Product],0))</f>
        <v>2340</v>
      </c>
      <c r="J246" s="5">
        <f>tblVerkBerek[[#This Row],[Omzet]]-tblVerkBerek[[#This Row],[Kosten]]</f>
        <v>520</v>
      </c>
      <c r="K246" s="4">
        <f>INDEX(tblKlant[Korting],MATCH(tblVerkBerek[[#This Row],[Klant]],tblKlant[Klant],0))</f>
        <v>0.01</v>
      </c>
      <c r="L246" s="5">
        <f>tblVerkBerek[[#This Row],[Omzet]]*(1-tblVerkBerek[[#This Row],[Korting]])-tblVerkBerek[[#This Row],[Kosten]]</f>
        <v>496.59999999999991</v>
      </c>
    </row>
    <row r="247" spans="2:12" x14ac:dyDescent="0.3">
      <c r="B247" s="1">
        <v>43569</v>
      </c>
      <c r="C247" t="s">
        <v>15</v>
      </c>
      <c r="D247" t="s">
        <v>16</v>
      </c>
      <c r="E247">
        <v>13</v>
      </c>
      <c r="F247" t="str">
        <f>INDEX(tblKlant[Regio],MATCH(tblVerkBerek[[#This Row],[Klant]],tblKlant[Klant],0))</f>
        <v>Noord</v>
      </c>
      <c r="G247" t="str">
        <f>INDEX(tblProd[ProdNaam],MATCH(tblVerkBerek[[#This Row],[Prod]],tblProd[Product],0))</f>
        <v>Prod5</v>
      </c>
      <c r="H247" s="5">
        <f>tblVerkBerek[[#This Row],[Aantal]]*INDEX(tblProd[KostPrijs],MATCH(tblVerkBerek[[#This Row],[Prod]],tblProd[Product],0))</f>
        <v>1820</v>
      </c>
      <c r="I247" s="5">
        <f>tblVerkBerek[[#This Row],[Aantal]]*INDEX(tblProd[VerkPrijs],MATCH(tblVerkBerek[[#This Row],[Prod]],tblProd[Product],0))</f>
        <v>2340</v>
      </c>
      <c r="J247" s="5">
        <f>tblVerkBerek[[#This Row],[Omzet]]-tblVerkBerek[[#This Row],[Kosten]]</f>
        <v>520</v>
      </c>
      <c r="K247" s="4">
        <f>INDEX(tblKlant[Korting],MATCH(tblVerkBerek[[#This Row],[Klant]],tblKlant[Klant],0))</f>
        <v>0.01</v>
      </c>
      <c r="L247" s="5">
        <f>tblVerkBerek[[#This Row],[Omzet]]*(1-tblVerkBerek[[#This Row],[Korting]])-tblVerkBerek[[#This Row],[Kosten]]</f>
        <v>496.59999999999991</v>
      </c>
    </row>
    <row r="248" spans="2:12" x14ac:dyDescent="0.3">
      <c r="B248" s="1">
        <v>43446</v>
      </c>
      <c r="C248" t="s">
        <v>8</v>
      </c>
      <c r="D248" t="s">
        <v>19</v>
      </c>
      <c r="E248">
        <v>10</v>
      </c>
      <c r="F248" t="str">
        <f>INDEX(tblKlant[Regio],MATCH(tblVerkBerek[[#This Row],[Klant]],tblKlant[Klant],0))</f>
        <v>Zuid</v>
      </c>
      <c r="G248" t="str">
        <f>INDEX(tblProd[ProdNaam],MATCH(tblVerkBerek[[#This Row],[Prod]],tblProd[Product],0))</f>
        <v>Prod2</v>
      </c>
      <c r="H248" s="5">
        <f>tblVerkBerek[[#This Row],[Aantal]]*INDEX(tblProd[KostPrijs],MATCH(tblVerkBerek[[#This Row],[Prod]],tblProd[Product],0))</f>
        <v>1100</v>
      </c>
      <c r="I248" s="5">
        <f>tblVerkBerek[[#This Row],[Aantal]]*INDEX(tblProd[VerkPrijs],MATCH(tblVerkBerek[[#This Row],[Prod]],tblProd[Product],0))</f>
        <v>1350</v>
      </c>
      <c r="J248" s="5">
        <f>tblVerkBerek[[#This Row],[Omzet]]-tblVerkBerek[[#This Row],[Kosten]]</f>
        <v>250</v>
      </c>
      <c r="K248" s="4">
        <f>INDEX(tblKlant[Korting],MATCH(tblVerkBerek[[#This Row],[Klant]],tblKlant[Klant],0))</f>
        <v>0.01</v>
      </c>
      <c r="L248" s="5">
        <f>tblVerkBerek[[#This Row],[Omzet]]*(1-tblVerkBerek[[#This Row],[Korting]])-tblVerkBerek[[#This Row],[Kosten]]</f>
        <v>236.5</v>
      </c>
    </row>
    <row r="249" spans="2:12" x14ac:dyDescent="0.3">
      <c r="B249" s="1">
        <v>43172</v>
      </c>
      <c r="C249" t="s">
        <v>18</v>
      </c>
      <c r="D249" t="s">
        <v>10</v>
      </c>
      <c r="E249">
        <v>19</v>
      </c>
      <c r="F249" t="str">
        <f>INDEX(tblKlant[Regio],MATCH(tblVerkBerek[[#This Row],[Klant]],tblKlant[Klant],0))</f>
        <v>Noord</v>
      </c>
      <c r="G249" t="str">
        <f>INDEX(tblProd[ProdNaam],MATCH(tblVerkBerek[[#This Row],[Prod]],tblProd[Product],0))</f>
        <v>Prod4</v>
      </c>
      <c r="H249" s="5">
        <f>tblVerkBerek[[#This Row],[Aantal]]*INDEX(tblProd[KostPrijs],MATCH(tblVerkBerek[[#This Row],[Prod]],tblProd[Product],0))</f>
        <v>2470</v>
      </c>
      <c r="I249" s="5">
        <f>tblVerkBerek[[#This Row],[Aantal]]*INDEX(tblProd[VerkPrijs],MATCH(tblVerkBerek[[#This Row],[Prod]],tblProd[Product],0))</f>
        <v>3040</v>
      </c>
      <c r="J249" s="5">
        <f>tblVerkBerek[[#This Row],[Omzet]]-tblVerkBerek[[#This Row],[Kosten]]</f>
        <v>570</v>
      </c>
      <c r="K249" s="4">
        <f>INDEX(tblKlant[Korting],MATCH(tblVerkBerek[[#This Row],[Klant]],tblKlant[Klant],0))</f>
        <v>0</v>
      </c>
      <c r="L249" s="5">
        <f>tblVerkBerek[[#This Row],[Omzet]]*(1-tblVerkBerek[[#This Row],[Korting]])-tblVerkBerek[[#This Row],[Kosten]]</f>
        <v>570</v>
      </c>
    </row>
    <row r="250" spans="2:12" x14ac:dyDescent="0.3">
      <c r="B250" s="1">
        <v>43293</v>
      </c>
      <c r="C250" t="s">
        <v>15</v>
      </c>
      <c r="D250" t="s">
        <v>14</v>
      </c>
      <c r="E250">
        <v>19</v>
      </c>
      <c r="F250" t="str">
        <f>INDEX(tblKlant[Regio],MATCH(tblVerkBerek[[#This Row],[Klant]],tblKlant[Klant],0))</f>
        <v>Noord</v>
      </c>
      <c r="G250" t="str">
        <f>INDEX(tblProd[ProdNaam],MATCH(tblVerkBerek[[#This Row],[Prod]],tblProd[Product],0))</f>
        <v>Prod1</v>
      </c>
      <c r="H250" s="5">
        <f>tblVerkBerek[[#This Row],[Aantal]]*INDEX(tblProd[KostPrijs],MATCH(tblVerkBerek[[#This Row],[Prod]],tblProd[Product],0))</f>
        <v>1900</v>
      </c>
      <c r="I250" s="5">
        <f>tblVerkBerek[[#This Row],[Aantal]]*INDEX(tblProd[VerkPrijs],MATCH(tblVerkBerek[[#This Row],[Prod]],tblProd[Product],0))</f>
        <v>2375</v>
      </c>
      <c r="J250" s="5">
        <f>tblVerkBerek[[#This Row],[Omzet]]-tblVerkBerek[[#This Row],[Kosten]]</f>
        <v>475</v>
      </c>
      <c r="K250" s="4">
        <f>INDEX(tblKlant[Korting],MATCH(tblVerkBerek[[#This Row],[Klant]],tblKlant[Klant],0))</f>
        <v>0.01</v>
      </c>
      <c r="L250" s="5">
        <f>tblVerkBerek[[#This Row],[Omzet]]*(1-tblVerkBerek[[#This Row],[Korting]])-tblVerkBerek[[#This Row],[Kosten]]</f>
        <v>451.25</v>
      </c>
    </row>
    <row r="251" spans="2:12" x14ac:dyDescent="0.3">
      <c r="B251" s="1">
        <v>43825</v>
      </c>
      <c r="C251" t="s">
        <v>18</v>
      </c>
      <c r="D251" t="s">
        <v>14</v>
      </c>
      <c r="E251">
        <v>11</v>
      </c>
      <c r="F251" t="str">
        <f>INDEX(tblKlant[Regio],MATCH(tblVerkBerek[[#This Row],[Klant]],tblKlant[Klant],0))</f>
        <v>Noord</v>
      </c>
      <c r="G251" t="str">
        <f>INDEX(tblProd[ProdNaam],MATCH(tblVerkBerek[[#This Row],[Prod]],tblProd[Product],0))</f>
        <v>Prod1</v>
      </c>
      <c r="H251" s="5">
        <f>tblVerkBerek[[#This Row],[Aantal]]*INDEX(tblProd[KostPrijs],MATCH(tblVerkBerek[[#This Row],[Prod]],tblProd[Product],0))</f>
        <v>1100</v>
      </c>
      <c r="I251" s="5">
        <f>tblVerkBerek[[#This Row],[Aantal]]*INDEX(tblProd[VerkPrijs],MATCH(tblVerkBerek[[#This Row],[Prod]],tblProd[Product],0))</f>
        <v>1375</v>
      </c>
      <c r="J251" s="5">
        <f>tblVerkBerek[[#This Row],[Omzet]]-tblVerkBerek[[#This Row],[Kosten]]</f>
        <v>275</v>
      </c>
      <c r="K251" s="4">
        <f>INDEX(tblKlant[Korting],MATCH(tblVerkBerek[[#This Row],[Klant]],tblKlant[Klant],0))</f>
        <v>0</v>
      </c>
      <c r="L251" s="5">
        <f>tblVerkBerek[[#This Row],[Omzet]]*(1-tblVerkBerek[[#This Row],[Korting]])-tblVerkBerek[[#This Row],[Kosten]]</f>
        <v>275</v>
      </c>
    </row>
    <row r="252" spans="2:12" x14ac:dyDescent="0.3">
      <c r="B252" s="1">
        <v>43179</v>
      </c>
      <c r="C252" t="s">
        <v>11</v>
      </c>
      <c r="D252" t="s">
        <v>19</v>
      </c>
      <c r="E252">
        <v>10</v>
      </c>
      <c r="F252" t="str">
        <f>INDEX(tblKlant[Regio],MATCH(tblVerkBerek[[#This Row],[Klant]],tblKlant[Klant],0))</f>
        <v>Noord</v>
      </c>
      <c r="G252" t="str">
        <f>INDEX(tblProd[ProdNaam],MATCH(tblVerkBerek[[#This Row],[Prod]],tblProd[Product],0))</f>
        <v>Prod2</v>
      </c>
      <c r="H252" s="5">
        <f>tblVerkBerek[[#This Row],[Aantal]]*INDEX(tblProd[KostPrijs],MATCH(tblVerkBerek[[#This Row],[Prod]],tblProd[Product],0))</f>
        <v>1100</v>
      </c>
      <c r="I252" s="5">
        <f>tblVerkBerek[[#This Row],[Aantal]]*INDEX(tblProd[VerkPrijs],MATCH(tblVerkBerek[[#This Row],[Prod]],tblProd[Product],0))</f>
        <v>1350</v>
      </c>
      <c r="J252" s="5">
        <f>tblVerkBerek[[#This Row],[Omzet]]-tblVerkBerek[[#This Row],[Kosten]]</f>
        <v>250</v>
      </c>
      <c r="K252" s="4">
        <f>INDEX(tblKlant[Korting],MATCH(tblVerkBerek[[#This Row],[Klant]],tblKlant[Klant],0))</f>
        <v>0</v>
      </c>
      <c r="L252" s="5">
        <f>tblVerkBerek[[#This Row],[Omzet]]*(1-tblVerkBerek[[#This Row],[Korting]])-tblVerkBerek[[#This Row],[Kosten]]</f>
        <v>250</v>
      </c>
    </row>
    <row r="253" spans="2:12" x14ac:dyDescent="0.3">
      <c r="B253" s="1">
        <v>43214</v>
      </c>
      <c r="C253" t="s">
        <v>6</v>
      </c>
      <c r="D253" t="s">
        <v>10</v>
      </c>
      <c r="E253">
        <v>13</v>
      </c>
      <c r="F253" t="str">
        <f>INDEX(tblKlant[Regio],MATCH(tblVerkBerek[[#This Row],[Klant]],tblKlant[Klant],0))</f>
        <v>Noord</v>
      </c>
      <c r="G253" t="str">
        <f>INDEX(tblProd[ProdNaam],MATCH(tblVerkBerek[[#This Row],[Prod]],tblProd[Product],0))</f>
        <v>Prod4</v>
      </c>
      <c r="H253" s="5">
        <f>tblVerkBerek[[#This Row],[Aantal]]*INDEX(tblProd[KostPrijs],MATCH(tblVerkBerek[[#This Row],[Prod]],tblProd[Product],0))</f>
        <v>1690</v>
      </c>
      <c r="I253" s="5">
        <f>tblVerkBerek[[#This Row],[Aantal]]*INDEX(tblProd[VerkPrijs],MATCH(tblVerkBerek[[#This Row],[Prod]],tblProd[Product],0))</f>
        <v>2080</v>
      </c>
      <c r="J253" s="5">
        <f>tblVerkBerek[[#This Row],[Omzet]]-tblVerkBerek[[#This Row],[Kosten]]</f>
        <v>390</v>
      </c>
      <c r="K253" s="4">
        <f>INDEX(tblKlant[Korting],MATCH(tblVerkBerek[[#This Row],[Klant]],tblKlant[Klant],0))</f>
        <v>0</v>
      </c>
      <c r="L253" s="5">
        <f>tblVerkBerek[[#This Row],[Omzet]]*(1-tblVerkBerek[[#This Row],[Korting]])-tblVerkBerek[[#This Row],[Kosten]]</f>
        <v>390</v>
      </c>
    </row>
    <row r="254" spans="2:12" x14ac:dyDescent="0.3">
      <c r="B254" s="1">
        <v>43390</v>
      </c>
      <c r="C254" t="s">
        <v>12</v>
      </c>
      <c r="D254" t="s">
        <v>7</v>
      </c>
      <c r="E254">
        <v>6</v>
      </c>
      <c r="F254" t="str">
        <f>INDEX(tblKlant[Regio],MATCH(tblVerkBerek[[#This Row],[Klant]],tblKlant[Klant],0))</f>
        <v>Noord</v>
      </c>
      <c r="G254" t="str">
        <f>INDEX(tblProd[ProdNaam],MATCH(tblVerkBerek[[#This Row],[Prod]],tblProd[Product],0))</f>
        <v>Prod6</v>
      </c>
      <c r="H254" s="5">
        <f>tblVerkBerek[[#This Row],[Aantal]]*INDEX(tblProd[KostPrijs],MATCH(tblVerkBerek[[#This Row],[Prod]],tblProd[Product],0))</f>
        <v>900</v>
      </c>
      <c r="I254" s="5">
        <f>tblVerkBerek[[#This Row],[Aantal]]*INDEX(tblProd[VerkPrijs],MATCH(tblVerkBerek[[#This Row],[Prod]],tblProd[Product],0))</f>
        <v>1200</v>
      </c>
      <c r="J254" s="5">
        <f>tblVerkBerek[[#This Row],[Omzet]]-tblVerkBerek[[#This Row],[Kosten]]</f>
        <v>300</v>
      </c>
      <c r="K254" s="4">
        <f>INDEX(tblKlant[Korting],MATCH(tblVerkBerek[[#This Row],[Klant]],tblKlant[Klant],0))</f>
        <v>0.01</v>
      </c>
      <c r="L254" s="5">
        <f>tblVerkBerek[[#This Row],[Omzet]]*(1-tblVerkBerek[[#This Row],[Korting]])-tblVerkBerek[[#This Row],[Kosten]]</f>
        <v>288</v>
      </c>
    </row>
    <row r="255" spans="2:12" x14ac:dyDescent="0.3">
      <c r="B255" s="1">
        <v>43769</v>
      </c>
      <c r="C255" t="s">
        <v>13</v>
      </c>
      <c r="D255" t="s">
        <v>5</v>
      </c>
      <c r="E255">
        <v>18</v>
      </c>
      <c r="F255" t="str">
        <f>INDEX(tblKlant[Regio],MATCH(tblVerkBerek[[#This Row],[Klant]],tblKlant[Klant],0))</f>
        <v>Zuid</v>
      </c>
      <c r="G255" t="str">
        <f>INDEX(tblProd[ProdNaam],MATCH(tblVerkBerek[[#This Row],[Prod]],tblProd[Product],0))</f>
        <v>Prod3</v>
      </c>
      <c r="H255" s="5">
        <f>tblVerkBerek[[#This Row],[Aantal]]*INDEX(tblProd[KostPrijs],MATCH(tblVerkBerek[[#This Row],[Prod]],tblProd[Product],0))</f>
        <v>2160</v>
      </c>
      <c r="I255" s="5">
        <f>tblVerkBerek[[#This Row],[Aantal]]*INDEX(tblProd[VerkPrijs],MATCH(tblVerkBerek[[#This Row],[Prod]],tblProd[Product],0))</f>
        <v>2610</v>
      </c>
      <c r="J255" s="5">
        <f>tblVerkBerek[[#This Row],[Omzet]]-tblVerkBerek[[#This Row],[Kosten]]</f>
        <v>450</v>
      </c>
      <c r="K255" s="4">
        <f>INDEX(tblKlant[Korting],MATCH(tblVerkBerek[[#This Row],[Klant]],tblKlant[Klant],0))</f>
        <v>0.05</v>
      </c>
      <c r="L255" s="5">
        <f>tblVerkBerek[[#This Row],[Omzet]]*(1-tblVerkBerek[[#This Row],[Korting]])-tblVerkBerek[[#This Row],[Kosten]]</f>
        <v>319.5</v>
      </c>
    </row>
    <row r="256" spans="2:12" x14ac:dyDescent="0.3">
      <c r="B256" s="1">
        <v>43700</v>
      </c>
      <c r="C256" t="s">
        <v>17</v>
      </c>
      <c r="D256" t="s">
        <v>7</v>
      </c>
      <c r="E256">
        <v>18</v>
      </c>
      <c r="F256" t="str">
        <f>INDEX(tblKlant[Regio],MATCH(tblVerkBerek[[#This Row],[Klant]],tblKlant[Klant],0))</f>
        <v>Zuid</v>
      </c>
      <c r="G256" t="str">
        <f>INDEX(tblProd[ProdNaam],MATCH(tblVerkBerek[[#This Row],[Prod]],tblProd[Product],0))</f>
        <v>Prod6</v>
      </c>
      <c r="H256" s="5">
        <f>tblVerkBerek[[#This Row],[Aantal]]*INDEX(tblProd[KostPrijs],MATCH(tblVerkBerek[[#This Row],[Prod]],tblProd[Product],0))</f>
        <v>2700</v>
      </c>
      <c r="I256" s="5">
        <f>tblVerkBerek[[#This Row],[Aantal]]*INDEX(tblProd[VerkPrijs],MATCH(tblVerkBerek[[#This Row],[Prod]],tblProd[Product],0))</f>
        <v>3600</v>
      </c>
      <c r="J256" s="5">
        <f>tblVerkBerek[[#This Row],[Omzet]]-tblVerkBerek[[#This Row],[Kosten]]</f>
        <v>900</v>
      </c>
      <c r="K256" s="4">
        <f>INDEX(tblKlant[Korting],MATCH(tblVerkBerek[[#This Row],[Klant]],tblKlant[Klant],0))</f>
        <v>0.05</v>
      </c>
      <c r="L256" s="5">
        <f>tblVerkBerek[[#This Row],[Omzet]]*(1-tblVerkBerek[[#This Row],[Korting]])-tblVerkBerek[[#This Row],[Kosten]]</f>
        <v>720</v>
      </c>
    </row>
    <row r="257" spans="2:12" x14ac:dyDescent="0.3">
      <c r="B257" s="1">
        <v>43938</v>
      </c>
      <c r="C257" t="s">
        <v>8</v>
      </c>
      <c r="D257" t="s">
        <v>19</v>
      </c>
      <c r="E257">
        <v>6</v>
      </c>
      <c r="F257" t="str">
        <f>INDEX(tblKlant[Regio],MATCH(tblVerkBerek[[#This Row],[Klant]],tblKlant[Klant],0))</f>
        <v>Zuid</v>
      </c>
      <c r="G257" t="str">
        <f>INDEX(tblProd[ProdNaam],MATCH(tblVerkBerek[[#This Row],[Prod]],tblProd[Product],0))</f>
        <v>Prod2</v>
      </c>
      <c r="H257" s="5">
        <f>tblVerkBerek[[#This Row],[Aantal]]*INDEX(tblProd[KostPrijs],MATCH(tblVerkBerek[[#This Row],[Prod]],tblProd[Product],0))</f>
        <v>660</v>
      </c>
      <c r="I257" s="5">
        <f>tblVerkBerek[[#This Row],[Aantal]]*INDEX(tblProd[VerkPrijs],MATCH(tblVerkBerek[[#This Row],[Prod]],tblProd[Product],0))</f>
        <v>810</v>
      </c>
      <c r="J257" s="5">
        <f>tblVerkBerek[[#This Row],[Omzet]]-tblVerkBerek[[#This Row],[Kosten]]</f>
        <v>150</v>
      </c>
      <c r="K257" s="4">
        <f>INDEX(tblKlant[Korting],MATCH(tblVerkBerek[[#This Row],[Klant]],tblKlant[Klant],0))</f>
        <v>0.01</v>
      </c>
      <c r="L257" s="5">
        <f>tblVerkBerek[[#This Row],[Omzet]]*(1-tblVerkBerek[[#This Row],[Korting]])-tblVerkBerek[[#This Row],[Kosten]]</f>
        <v>141.89999999999998</v>
      </c>
    </row>
    <row r="258" spans="2:12" x14ac:dyDescent="0.3">
      <c r="B258" s="1">
        <v>43301</v>
      </c>
      <c r="C258" t="s">
        <v>15</v>
      </c>
      <c r="D258" t="s">
        <v>7</v>
      </c>
      <c r="E258">
        <v>9</v>
      </c>
      <c r="F258" t="str">
        <f>INDEX(tblKlant[Regio],MATCH(tblVerkBerek[[#This Row],[Klant]],tblKlant[Klant],0))</f>
        <v>Noord</v>
      </c>
      <c r="G258" t="str">
        <f>INDEX(tblProd[ProdNaam],MATCH(tblVerkBerek[[#This Row],[Prod]],tblProd[Product],0))</f>
        <v>Prod6</v>
      </c>
      <c r="H258" s="5">
        <f>tblVerkBerek[[#This Row],[Aantal]]*INDEX(tblProd[KostPrijs],MATCH(tblVerkBerek[[#This Row],[Prod]],tblProd[Product],0))</f>
        <v>1350</v>
      </c>
      <c r="I258" s="5">
        <f>tblVerkBerek[[#This Row],[Aantal]]*INDEX(tblProd[VerkPrijs],MATCH(tblVerkBerek[[#This Row],[Prod]],tblProd[Product],0))</f>
        <v>1800</v>
      </c>
      <c r="J258" s="5">
        <f>tblVerkBerek[[#This Row],[Omzet]]-tblVerkBerek[[#This Row],[Kosten]]</f>
        <v>450</v>
      </c>
      <c r="K258" s="4">
        <f>INDEX(tblKlant[Korting],MATCH(tblVerkBerek[[#This Row],[Klant]],tblKlant[Klant],0))</f>
        <v>0.01</v>
      </c>
      <c r="L258" s="5">
        <f>tblVerkBerek[[#This Row],[Omzet]]*(1-tblVerkBerek[[#This Row],[Korting]])-tblVerkBerek[[#This Row],[Kosten]]</f>
        <v>432</v>
      </c>
    </row>
    <row r="259" spans="2:12" x14ac:dyDescent="0.3">
      <c r="B259" s="1">
        <v>43470</v>
      </c>
      <c r="C259" t="s">
        <v>11</v>
      </c>
      <c r="D259" t="s">
        <v>5</v>
      </c>
      <c r="E259">
        <v>17</v>
      </c>
      <c r="F259" t="str">
        <f>INDEX(tblKlant[Regio],MATCH(tblVerkBerek[[#This Row],[Klant]],tblKlant[Klant],0))</f>
        <v>Noord</v>
      </c>
      <c r="G259" t="str">
        <f>INDEX(tblProd[ProdNaam],MATCH(tblVerkBerek[[#This Row],[Prod]],tblProd[Product],0))</f>
        <v>Prod3</v>
      </c>
      <c r="H259" s="5">
        <f>tblVerkBerek[[#This Row],[Aantal]]*INDEX(tblProd[KostPrijs],MATCH(tblVerkBerek[[#This Row],[Prod]],tblProd[Product],0))</f>
        <v>2040</v>
      </c>
      <c r="I259" s="5">
        <f>tblVerkBerek[[#This Row],[Aantal]]*INDEX(tblProd[VerkPrijs],MATCH(tblVerkBerek[[#This Row],[Prod]],tblProd[Product],0))</f>
        <v>2465</v>
      </c>
      <c r="J259" s="5">
        <f>tblVerkBerek[[#This Row],[Omzet]]-tblVerkBerek[[#This Row],[Kosten]]</f>
        <v>425</v>
      </c>
      <c r="K259" s="4">
        <f>INDEX(tblKlant[Korting],MATCH(tblVerkBerek[[#This Row],[Klant]],tblKlant[Klant],0))</f>
        <v>0</v>
      </c>
      <c r="L259" s="5">
        <f>tblVerkBerek[[#This Row],[Omzet]]*(1-tblVerkBerek[[#This Row],[Korting]])-tblVerkBerek[[#This Row],[Kosten]]</f>
        <v>425</v>
      </c>
    </row>
    <row r="260" spans="2:12" x14ac:dyDescent="0.3">
      <c r="B260" s="1">
        <v>43116</v>
      </c>
      <c r="C260" t="s">
        <v>12</v>
      </c>
      <c r="D260" t="s">
        <v>19</v>
      </c>
      <c r="E260">
        <v>12</v>
      </c>
      <c r="F260" t="str">
        <f>INDEX(tblKlant[Regio],MATCH(tblVerkBerek[[#This Row],[Klant]],tblKlant[Klant],0))</f>
        <v>Noord</v>
      </c>
      <c r="G260" t="str">
        <f>INDEX(tblProd[ProdNaam],MATCH(tblVerkBerek[[#This Row],[Prod]],tblProd[Product],0))</f>
        <v>Prod2</v>
      </c>
      <c r="H260" s="5">
        <f>tblVerkBerek[[#This Row],[Aantal]]*INDEX(tblProd[KostPrijs],MATCH(tblVerkBerek[[#This Row],[Prod]],tblProd[Product],0))</f>
        <v>1320</v>
      </c>
      <c r="I260" s="5">
        <f>tblVerkBerek[[#This Row],[Aantal]]*INDEX(tblProd[VerkPrijs],MATCH(tblVerkBerek[[#This Row],[Prod]],tblProd[Product],0))</f>
        <v>1620</v>
      </c>
      <c r="J260" s="5">
        <f>tblVerkBerek[[#This Row],[Omzet]]-tblVerkBerek[[#This Row],[Kosten]]</f>
        <v>300</v>
      </c>
      <c r="K260" s="4">
        <f>INDEX(tblKlant[Korting],MATCH(tblVerkBerek[[#This Row],[Klant]],tblKlant[Klant],0))</f>
        <v>0.01</v>
      </c>
      <c r="L260" s="5">
        <f>tblVerkBerek[[#This Row],[Omzet]]*(1-tblVerkBerek[[#This Row],[Korting]])-tblVerkBerek[[#This Row],[Kosten]]</f>
        <v>283.79999999999995</v>
      </c>
    </row>
    <row r="261" spans="2:12" x14ac:dyDescent="0.3">
      <c r="B261" s="1">
        <v>43240</v>
      </c>
      <c r="C261" t="s">
        <v>15</v>
      </c>
      <c r="D261" t="s">
        <v>14</v>
      </c>
      <c r="E261">
        <v>7</v>
      </c>
      <c r="F261" t="str">
        <f>INDEX(tblKlant[Regio],MATCH(tblVerkBerek[[#This Row],[Klant]],tblKlant[Klant],0))</f>
        <v>Noord</v>
      </c>
      <c r="G261" t="str">
        <f>INDEX(tblProd[ProdNaam],MATCH(tblVerkBerek[[#This Row],[Prod]],tblProd[Product],0))</f>
        <v>Prod1</v>
      </c>
      <c r="H261" s="5">
        <f>tblVerkBerek[[#This Row],[Aantal]]*INDEX(tblProd[KostPrijs],MATCH(tblVerkBerek[[#This Row],[Prod]],tblProd[Product],0))</f>
        <v>700</v>
      </c>
      <c r="I261" s="5">
        <f>tblVerkBerek[[#This Row],[Aantal]]*INDEX(tblProd[VerkPrijs],MATCH(tblVerkBerek[[#This Row],[Prod]],tblProd[Product],0))</f>
        <v>875</v>
      </c>
      <c r="J261" s="5">
        <f>tblVerkBerek[[#This Row],[Omzet]]-tblVerkBerek[[#This Row],[Kosten]]</f>
        <v>175</v>
      </c>
      <c r="K261" s="4">
        <f>INDEX(tblKlant[Korting],MATCH(tblVerkBerek[[#This Row],[Klant]],tblKlant[Klant],0))</f>
        <v>0.01</v>
      </c>
      <c r="L261" s="5">
        <f>tblVerkBerek[[#This Row],[Omzet]]*(1-tblVerkBerek[[#This Row],[Korting]])-tblVerkBerek[[#This Row],[Kosten]]</f>
        <v>166.25</v>
      </c>
    </row>
    <row r="262" spans="2:12" x14ac:dyDescent="0.3">
      <c r="B262" s="1">
        <v>43591</v>
      </c>
      <c r="C262" t="s">
        <v>15</v>
      </c>
      <c r="D262" t="s">
        <v>7</v>
      </c>
      <c r="E262">
        <v>7</v>
      </c>
      <c r="F262" t="str">
        <f>INDEX(tblKlant[Regio],MATCH(tblVerkBerek[[#This Row],[Klant]],tblKlant[Klant],0))</f>
        <v>Noord</v>
      </c>
      <c r="G262" t="str">
        <f>INDEX(tblProd[ProdNaam],MATCH(tblVerkBerek[[#This Row],[Prod]],tblProd[Product],0))</f>
        <v>Prod6</v>
      </c>
      <c r="H262" s="5">
        <f>tblVerkBerek[[#This Row],[Aantal]]*INDEX(tblProd[KostPrijs],MATCH(tblVerkBerek[[#This Row],[Prod]],tblProd[Product],0))</f>
        <v>1050</v>
      </c>
      <c r="I262" s="5">
        <f>tblVerkBerek[[#This Row],[Aantal]]*INDEX(tblProd[VerkPrijs],MATCH(tblVerkBerek[[#This Row],[Prod]],tblProd[Product],0))</f>
        <v>1400</v>
      </c>
      <c r="J262" s="5">
        <f>tblVerkBerek[[#This Row],[Omzet]]-tblVerkBerek[[#This Row],[Kosten]]</f>
        <v>350</v>
      </c>
      <c r="K262" s="4">
        <f>INDEX(tblKlant[Korting],MATCH(tblVerkBerek[[#This Row],[Klant]],tblKlant[Klant],0))</f>
        <v>0.01</v>
      </c>
      <c r="L262" s="5">
        <f>tblVerkBerek[[#This Row],[Omzet]]*(1-tblVerkBerek[[#This Row],[Korting]])-tblVerkBerek[[#This Row],[Kosten]]</f>
        <v>336</v>
      </c>
    </row>
    <row r="263" spans="2:12" x14ac:dyDescent="0.3">
      <c r="B263" s="1">
        <v>43439</v>
      </c>
      <c r="C263" t="s">
        <v>13</v>
      </c>
      <c r="D263" t="s">
        <v>19</v>
      </c>
      <c r="E263">
        <v>10</v>
      </c>
      <c r="F263" t="str">
        <f>INDEX(tblKlant[Regio],MATCH(tblVerkBerek[[#This Row],[Klant]],tblKlant[Klant],0))</f>
        <v>Zuid</v>
      </c>
      <c r="G263" t="str">
        <f>INDEX(tblProd[ProdNaam],MATCH(tblVerkBerek[[#This Row],[Prod]],tblProd[Product],0))</f>
        <v>Prod2</v>
      </c>
      <c r="H263" s="5">
        <f>tblVerkBerek[[#This Row],[Aantal]]*INDEX(tblProd[KostPrijs],MATCH(tblVerkBerek[[#This Row],[Prod]],tblProd[Product],0))</f>
        <v>1100</v>
      </c>
      <c r="I263" s="5">
        <f>tblVerkBerek[[#This Row],[Aantal]]*INDEX(tblProd[VerkPrijs],MATCH(tblVerkBerek[[#This Row],[Prod]],tblProd[Product],0))</f>
        <v>1350</v>
      </c>
      <c r="J263" s="5">
        <f>tblVerkBerek[[#This Row],[Omzet]]-tblVerkBerek[[#This Row],[Kosten]]</f>
        <v>250</v>
      </c>
      <c r="K263" s="4">
        <f>INDEX(tblKlant[Korting],MATCH(tblVerkBerek[[#This Row],[Klant]],tblKlant[Klant],0))</f>
        <v>0.05</v>
      </c>
      <c r="L263" s="5">
        <f>tblVerkBerek[[#This Row],[Omzet]]*(1-tblVerkBerek[[#This Row],[Korting]])-tblVerkBerek[[#This Row],[Kosten]]</f>
        <v>182.5</v>
      </c>
    </row>
    <row r="264" spans="2:12" x14ac:dyDescent="0.3">
      <c r="B264" s="1">
        <v>43571</v>
      </c>
      <c r="C264" t="s">
        <v>18</v>
      </c>
      <c r="D264" t="s">
        <v>14</v>
      </c>
      <c r="E264">
        <v>20</v>
      </c>
      <c r="F264" t="str">
        <f>INDEX(tblKlant[Regio],MATCH(tblVerkBerek[[#This Row],[Klant]],tblKlant[Klant],0))</f>
        <v>Noord</v>
      </c>
      <c r="G264" t="str">
        <f>INDEX(tblProd[ProdNaam],MATCH(tblVerkBerek[[#This Row],[Prod]],tblProd[Product],0))</f>
        <v>Prod1</v>
      </c>
      <c r="H264" s="5">
        <f>tblVerkBerek[[#This Row],[Aantal]]*INDEX(tblProd[KostPrijs],MATCH(tblVerkBerek[[#This Row],[Prod]],tblProd[Product],0))</f>
        <v>2000</v>
      </c>
      <c r="I264" s="5">
        <f>tblVerkBerek[[#This Row],[Aantal]]*INDEX(tblProd[VerkPrijs],MATCH(tblVerkBerek[[#This Row],[Prod]],tblProd[Product],0))</f>
        <v>2500</v>
      </c>
      <c r="J264" s="5">
        <f>tblVerkBerek[[#This Row],[Omzet]]-tblVerkBerek[[#This Row],[Kosten]]</f>
        <v>500</v>
      </c>
      <c r="K264" s="4">
        <f>INDEX(tblKlant[Korting],MATCH(tblVerkBerek[[#This Row],[Klant]],tblKlant[Klant],0))</f>
        <v>0</v>
      </c>
      <c r="L264" s="5">
        <f>tblVerkBerek[[#This Row],[Omzet]]*(1-tblVerkBerek[[#This Row],[Korting]])-tblVerkBerek[[#This Row],[Kosten]]</f>
        <v>500</v>
      </c>
    </row>
    <row r="265" spans="2:12" x14ac:dyDescent="0.3">
      <c r="B265" s="1">
        <v>43329</v>
      </c>
      <c r="C265" t="s">
        <v>17</v>
      </c>
      <c r="D265" t="s">
        <v>7</v>
      </c>
      <c r="E265">
        <v>16</v>
      </c>
      <c r="F265" t="str">
        <f>INDEX(tblKlant[Regio],MATCH(tblVerkBerek[[#This Row],[Klant]],tblKlant[Klant],0))</f>
        <v>Zuid</v>
      </c>
      <c r="G265" t="str">
        <f>INDEX(tblProd[ProdNaam],MATCH(tblVerkBerek[[#This Row],[Prod]],tblProd[Product],0))</f>
        <v>Prod6</v>
      </c>
      <c r="H265" s="5">
        <f>tblVerkBerek[[#This Row],[Aantal]]*INDEX(tblProd[KostPrijs],MATCH(tblVerkBerek[[#This Row],[Prod]],tblProd[Product],0))</f>
        <v>2400</v>
      </c>
      <c r="I265" s="5">
        <f>tblVerkBerek[[#This Row],[Aantal]]*INDEX(tblProd[VerkPrijs],MATCH(tblVerkBerek[[#This Row],[Prod]],tblProd[Product],0))</f>
        <v>3200</v>
      </c>
      <c r="J265" s="5">
        <f>tblVerkBerek[[#This Row],[Omzet]]-tblVerkBerek[[#This Row],[Kosten]]</f>
        <v>800</v>
      </c>
      <c r="K265" s="4">
        <f>INDEX(tblKlant[Korting],MATCH(tblVerkBerek[[#This Row],[Klant]],tblKlant[Klant],0))</f>
        <v>0.05</v>
      </c>
      <c r="L265" s="5">
        <f>tblVerkBerek[[#This Row],[Omzet]]*(1-tblVerkBerek[[#This Row],[Korting]])-tblVerkBerek[[#This Row],[Kosten]]</f>
        <v>640</v>
      </c>
    </row>
    <row r="266" spans="2:12" x14ac:dyDescent="0.3">
      <c r="B266" s="1">
        <v>43692</v>
      </c>
      <c r="C266" t="s">
        <v>13</v>
      </c>
      <c r="D266" t="s">
        <v>19</v>
      </c>
      <c r="E266">
        <v>19</v>
      </c>
      <c r="F266" t="str">
        <f>INDEX(tblKlant[Regio],MATCH(tblVerkBerek[[#This Row],[Klant]],tblKlant[Klant],0))</f>
        <v>Zuid</v>
      </c>
      <c r="G266" t="str">
        <f>INDEX(tblProd[ProdNaam],MATCH(tblVerkBerek[[#This Row],[Prod]],tblProd[Product],0))</f>
        <v>Prod2</v>
      </c>
      <c r="H266" s="5">
        <f>tblVerkBerek[[#This Row],[Aantal]]*INDEX(tblProd[KostPrijs],MATCH(tblVerkBerek[[#This Row],[Prod]],tblProd[Product],0))</f>
        <v>2090</v>
      </c>
      <c r="I266" s="5">
        <f>tblVerkBerek[[#This Row],[Aantal]]*INDEX(tblProd[VerkPrijs],MATCH(tblVerkBerek[[#This Row],[Prod]],tblProd[Product],0))</f>
        <v>2565</v>
      </c>
      <c r="J266" s="5">
        <f>tblVerkBerek[[#This Row],[Omzet]]-tblVerkBerek[[#This Row],[Kosten]]</f>
        <v>475</v>
      </c>
      <c r="K266" s="4">
        <f>INDEX(tblKlant[Korting],MATCH(tblVerkBerek[[#This Row],[Klant]],tblKlant[Klant],0))</f>
        <v>0.05</v>
      </c>
      <c r="L266" s="5">
        <f>tblVerkBerek[[#This Row],[Omzet]]*(1-tblVerkBerek[[#This Row],[Korting]])-tblVerkBerek[[#This Row],[Kosten]]</f>
        <v>346.75</v>
      </c>
    </row>
    <row r="267" spans="2:12" x14ac:dyDescent="0.3">
      <c r="B267" s="1">
        <v>43448</v>
      </c>
      <c r="C267" t="s">
        <v>12</v>
      </c>
      <c r="D267" t="s">
        <v>5</v>
      </c>
      <c r="E267">
        <v>16</v>
      </c>
      <c r="F267" t="str">
        <f>INDEX(tblKlant[Regio],MATCH(tblVerkBerek[[#This Row],[Klant]],tblKlant[Klant],0))</f>
        <v>Noord</v>
      </c>
      <c r="G267" t="str">
        <f>INDEX(tblProd[ProdNaam],MATCH(tblVerkBerek[[#This Row],[Prod]],tblProd[Product],0))</f>
        <v>Prod3</v>
      </c>
      <c r="H267" s="5">
        <f>tblVerkBerek[[#This Row],[Aantal]]*INDEX(tblProd[KostPrijs],MATCH(tblVerkBerek[[#This Row],[Prod]],tblProd[Product],0))</f>
        <v>1920</v>
      </c>
      <c r="I267" s="5">
        <f>tblVerkBerek[[#This Row],[Aantal]]*INDEX(tblProd[VerkPrijs],MATCH(tblVerkBerek[[#This Row],[Prod]],tblProd[Product],0))</f>
        <v>2320</v>
      </c>
      <c r="J267" s="5">
        <f>tblVerkBerek[[#This Row],[Omzet]]-tblVerkBerek[[#This Row],[Kosten]]</f>
        <v>400</v>
      </c>
      <c r="K267" s="4">
        <f>INDEX(tblKlant[Korting],MATCH(tblVerkBerek[[#This Row],[Klant]],tblKlant[Klant],0))</f>
        <v>0.01</v>
      </c>
      <c r="L267" s="5">
        <f>tblVerkBerek[[#This Row],[Omzet]]*(1-tblVerkBerek[[#This Row],[Korting]])-tblVerkBerek[[#This Row],[Kosten]]</f>
        <v>376.80000000000018</v>
      </c>
    </row>
    <row r="268" spans="2:12" x14ac:dyDescent="0.3">
      <c r="B268" s="1">
        <v>43300</v>
      </c>
      <c r="C268" t="s">
        <v>4</v>
      </c>
      <c r="D268" t="s">
        <v>19</v>
      </c>
      <c r="E268">
        <v>11</v>
      </c>
      <c r="F268" t="str">
        <f>INDEX(tblKlant[Regio],MATCH(tblVerkBerek[[#This Row],[Klant]],tblKlant[Klant],0))</f>
        <v>Zuid</v>
      </c>
      <c r="G268" t="str">
        <f>INDEX(tblProd[ProdNaam],MATCH(tblVerkBerek[[#This Row],[Prod]],tblProd[Product],0))</f>
        <v>Prod2</v>
      </c>
      <c r="H268" s="5">
        <f>tblVerkBerek[[#This Row],[Aantal]]*INDEX(tblProd[KostPrijs],MATCH(tblVerkBerek[[#This Row],[Prod]],tblProd[Product],0))</f>
        <v>1210</v>
      </c>
      <c r="I268" s="5">
        <f>tblVerkBerek[[#This Row],[Aantal]]*INDEX(tblProd[VerkPrijs],MATCH(tblVerkBerek[[#This Row],[Prod]],tblProd[Product],0))</f>
        <v>1485</v>
      </c>
      <c r="J268" s="5">
        <f>tblVerkBerek[[#This Row],[Omzet]]-tblVerkBerek[[#This Row],[Kosten]]</f>
        <v>275</v>
      </c>
      <c r="K268" s="4">
        <f>INDEX(tblKlant[Korting],MATCH(tblVerkBerek[[#This Row],[Klant]],tblKlant[Klant],0))</f>
        <v>0.05</v>
      </c>
      <c r="L268" s="5">
        <f>tblVerkBerek[[#This Row],[Omzet]]*(1-tblVerkBerek[[#This Row],[Korting]])-tblVerkBerek[[#This Row],[Kosten]]</f>
        <v>200.75</v>
      </c>
    </row>
    <row r="269" spans="2:12" x14ac:dyDescent="0.3">
      <c r="B269" s="1">
        <v>43161</v>
      </c>
      <c r="C269" t="s">
        <v>11</v>
      </c>
      <c r="D269" t="s">
        <v>7</v>
      </c>
      <c r="E269">
        <v>6</v>
      </c>
      <c r="F269" t="str">
        <f>INDEX(tblKlant[Regio],MATCH(tblVerkBerek[[#This Row],[Klant]],tblKlant[Klant],0))</f>
        <v>Noord</v>
      </c>
      <c r="G269" t="str">
        <f>INDEX(tblProd[ProdNaam],MATCH(tblVerkBerek[[#This Row],[Prod]],tblProd[Product],0))</f>
        <v>Prod6</v>
      </c>
      <c r="H269" s="5">
        <f>tblVerkBerek[[#This Row],[Aantal]]*INDEX(tblProd[KostPrijs],MATCH(tblVerkBerek[[#This Row],[Prod]],tblProd[Product],0))</f>
        <v>900</v>
      </c>
      <c r="I269" s="5">
        <f>tblVerkBerek[[#This Row],[Aantal]]*INDEX(tblProd[VerkPrijs],MATCH(tblVerkBerek[[#This Row],[Prod]],tblProd[Product],0))</f>
        <v>1200</v>
      </c>
      <c r="J269" s="5">
        <f>tblVerkBerek[[#This Row],[Omzet]]-tblVerkBerek[[#This Row],[Kosten]]</f>
        <v>300</v>
      </c>
      <c r="K269" s="4">
        <f>INDEX(tblKlant[Korting],MATCH(tblVerkBerek[[#This Row],[Klant]],tblKlant[Klant],0))</f>
        <v>0</v>
      </c>
      <c r="L269" s="5">
        <f>tblVerkBerek[[#This Row],[Omzet]]*(1-tblVerkBerek[[#This Row],[Korting]])-tblVerkBerek[[#This Row],[Kosten]]</f>
        <v>300</v>
      </c>
    </row>
    <row r="270" spans="2:12" x14ac:dyDescent="0.3">
      <c r="B270" s="1">
        <v>43787</v>
      </c>
      <c r="C270" t="s">
        <v>8</v>
      </c>
      <c r="D270" t="s">
        <v>7</v>
      </c>
      <c r="E270">
        <v>14</v>
      </c>
      <c r="F270" t="str">
        <f>INDEX(tblKlant[Regio],MATCH(tblVerkBerek[[#This Row],[Klant]],tblKlant[Klant],0))</f>
        <v>Zuid</v>
      </c>
      <c r="G270" t="str">
        <f>INDEX(tblProd[ProdNaam],MATCH(tblVerkBerek[[#This Row],[Prod]],tblProd[Product],0))</f>
        <v>Prod6</v>
      </c>
      <c r="H270" s="5">
        <f>tblVerkBerek[[#This Row],[Aantal]]*INDEX(tblProd[KostPrijs],MATCH(tblVerkBerek[[#This Row],[Prod]],tblProd[Product],0))</f>
        <v>2100</v>
      </c>
      <c r="I270" s="5">
        <f>tblVerkBerek[[#This Row],[Aantal]]*INDEX(tblProd[VerkPrijs],MATCH(tblVerkBerek[[#This Row],[Prod]],tblProd[Product],0))</f>
        <v>2800</v>
      </c>
      <c r="J270" s="5">
        <f>tblVerkBerek[[#This Row],[Omzet]]-tblVerkBerek[[#This Row],[Kosten]]</f>
        <v>700</v>
      </c>
      <c r="K270" s="4">
        <f>INDEX(tblKlant[Korting],MATCH(tblVerkBerek[[#This Row],[Klant]],tblKlant[Klant],0))</f>
        <v>0.01</v>
      </c>
      <c r="L270" s="5">
        <f>tblVerkBerek[[#This Row],[Omzet]]*(1-tblVerkBerek[[#This Row],[Korting]])-tblVerkBerek[[#This Row],[Kosten]]</f>
        <v>672</v>
      </c>
    </row>
    <row r="271" spans="2:12" x14ac:dyDescent="0.3">
      <c r="B271" s="1">
        <v>43387</v>
      </c>
      <c r="C271" t="s">
        <v>8</v>
      </c>
      <c r="D271" t="s">
        <v>16</v>
      </c>
      <c r="E271">
        <v>19</v>
      </c>
      <c r="F271" t="str">
        <f>INDEX(tblKlant[Regio],MATCH(tblVerkBerek[[#This Row],[Klant]],tblKlant[Klant],0))</f>
        <v>Zuid</v>
      </c>
      <c r="G271" t="str">
        <f>INDEX(tblProd[ProdNaam],MATCH(tblVerkBerek[[#This Row],[Prod]],tblProd[Product],0))</f>
        <v>Prod5</v>
      </c>
      <c r="H271" s="5">
        <f>tblVerkBerek[[#This Row],[Aantal]]*INDEX(tblProd[KostPrijs],MATCH(tblVerkBerek[[#This Row],[Prod]],tblProd[Product],0))</f>
        <v>2660</v>
      </c>
      <c r="I271" s="5">
        <f>tblVerkBerek[[#This Row],[Aantal]]*INDEX(tblProd[VerkPrijs],MATCH(tblVerkBerek[[#This Row],[Prod]],tblProd[Product],0))</f>
        <v>3420</v>
      </c>
      <c r="J271" s="5">
        <f>tblVerkBerek[[#This Row],[Omzet]]-tblVerkBerek[[#This Row],[Kosten]]</f>
        <v>760</v>
      </c>
      <c r="K271" s="4">
        <f>INDEX(tblKlant[Korting],MATCH(tblVerkBerek[[#This Row],[Klant]],tblKlant[Klant],0))</f>
        <v>0.01</v>
      </c>
      <c r="L271" s="5">
        <f>tblVerkBerek[[#This Row],[Omzet]]*(1-tblVerkBerek[[#This Row],[Korting]])-tblVerkBerek[[#This Row],[Kosten]]</f>
        <v>725.80000000000018</v>
      </c>
    </row>
    <row r="272" spans="2:12" x14ac:dyDescent="0.3">
      <c r="B272" s="1">
        <v>43849</v>
      </c>
      <c r="C272" t="s">
        <v>4</v>
      </c>
      <c r="D272" t="s">
        <v>10</v>
      </c>
      <c r="E272">
        <v>13</v>
      </c>
      <c r="F272" t="str">
        <f>INDEX(tblKlant[Regio],MATCH(tblVerkBerek[[#This Row],[Klant]],tblKlant[Klant],0))</f>
        <v>Zuid</v>
      </c>
      <c r="G272" t="str">
        <f>INDEX(tblProd[ProdNaam],MATCH(tblVerkBerek[[#This Row],[Prod]],tblProd[Product],0))</f>
        <v>Prod4</v>
      </c>
      <c r="H272" s="5">
        <f>tblVerkBerek[[#This Row],[Aantal]]*INDEX(tblProd[KostPrijs],MATCH(tblVerkBerek[[#This Row],[Prod]],tblProd[Product],0))</f>
        <v>1690</v>
      </c>
      <c r="I272" s="5">
        <f>tblVerkBerek[[#This Row],[Aantal]]*INDEX(tblProd[VerkPrijs],MATCH(tblVerkBerek[[#This Row],[Prod]],tblProd[Product],0))</f>
        <v>2080</v>
      </c>
      <c r="J272" s="5">
        <f>tblVerkBerek[[#This Row],[Omzet]]-tblVerkBerek[[#This Row],[Kosten]]</f>
        <v>390</v>
      </c>
      <c r="K272" s="4">
        <f>INDEX(tblKlant[Korting],MATCH(tblVerkBerek[[#This Row],[Klant]],tblKlant[Klant],0))</f>
        <v>0.05</v>
      </c>
      <c r="L272" s="5">
        <f>tblVerkBerek[[#This Row],[Omzet]]*(1-tblVerkBerek[[#This Row],[Korting]])-tblVerkBerek[[#This Row],[Kosten]]</f>
        <v>286</v>
      </c>
    </row>
    <row r="273" spans="2:12" x14ac:dyDescent="0.3">
      <c r="B273" s="1">
        <v>43581</v>
      </c>
      <c r="C273" t="s">
        <v>18</v>
      </c>
      <c r="D273" t="s">
        <v>19</v>
      </c>
      <c r="E273">
        <v>13</v>
      </c>
      <c r="F273" t="str">
        <f>INDEX(tblKlant[Regio],MATCH(tblVerkBerek[[#This Row],[Klant]],tblKlant[Klant],0))</f>
        <v>Noord</v>
      </c>
      <c r="G273" t="str">
        <f>INDEX(tblProd[ProdNaam],MATCH(tblVerkBerek[[#This Row],[Prod]],tblProd[Product],0))</f>
        <v>Prod2</v>
      </c>
      <c r="H273" s="5">
        <f>tblVerkBerek[[#This Row],[Aantal]]*INDEX(tblProd[KostPrijs],MATCH(tblVerkBerek[[#This Row],[Prod]],tblProd[Product],0))</f>
        <v>1430</v>
      </c>
      <c r="I273" s="5">
        <f>tblVerkBerek[[#This Row],[Aantal]]*INDEX(tblProd[VerkPrijs],MATCH(tblVerkBerek[[#This Row],[Prod]],tblProd[Product],0))</f>
        <v>1755</v>
      </c>
      <c r="J273" s="5">
        <f>tblVerkBerek[[#This Row],[Omzet]]-tblVerkBerek[[#This Row],[Kosten]]</f>
        <v>325</v>
      </c>
      <c r="K273" s="4">
        <f>INDEX(tblKlant[Korting],MATCH(tblVerkBerek[[#This Row],[Klant]],tblKlant[Klant],0))</f>
        <v>0</v>
      </c>
      <c r="L273" s="5">
        <f>tblVerkBerek[[#This Row],[Omzet]]*(1-tblVerkBerek[[#This Row],[Korting]])-tblVerkBerek[[#This Row],[Kosten]]</f>
        <v>325</v>
      </c>
    </row>
    <row r="274" spans="2:12" x14ac:dyDescent="0.3">
      <c r="B274" s="1">
        <v>43142</v>
      </c>
      <c r="C274" t="s">
        <v>12</v>
      </c>
      <c r="D274" t="s">
        <v>16</v>
      </c>
      <c r="E274">
        <v>18</v>
      </c>
      <c r="F274" t="str">
        <f>INDEX(tblKlant[Regio],MATCH(tblVerkBerek[[#This Row],[Klant]],tblKlant[Klant],0))</f>
        <v>Noord</v>
      </c>
      <c r="G274" t="str">
        <f>INDEX(tblProd[ProdNaam],MATCH(tblVerkBerek[[#This Row],[Prod]],tblProd[Product],0))</f>
        <v>Prod5</v>
      </c>
      <c r="H274" s="5">
        <f>tblVerkBerek[[#This Row],[Aantal]]*INDEX(tblProd[KostPrijs],MATCH(tblVerkBerek[[#This Row],[Prod]],tblProd[Product],0))</f>
        <v>2520</v>
      </c>
      <c r="I274" s="5">
        <f>tblVerkBerek[[#This Row],[Aantal]]*INDEX(tblProd[VerkPrijs],MATCH(tblVerkBerek[[#This Row],[Prod]],tblProd[Product],0))</f>
        <v>3240</v>
      </c>
      <c r="J274" s="5">
        <f>tblVerkBerek[[#This Row],[Omzet]]-tblVerkBerek[[#This Row],[Kosten]]</f>
        <v>720</v>
      </c>
      <c r="K274" s="4">
        <f>INDEX(tblKlant[Korting],MATCH(tblVerkBerek[[#This Row],[Klant]],tblKlant[Klant],0))</f>
        <v>0.01</v>
      </c>
      <c r="L274" s="5">
        <f>tblVerkBerek[[#This Row],[Omzet]]*(1-tblVerkBerek[[#This Row],[Korting]])-tblVerkBerek[[#This Row],[Kosten]]</f>
        <v>687.59999999999991</v>
      </c>
    </row>
    <row r="275" spans="2:12" x14ac:dyDescent="0.3">
      <c r="B275" s="1">
        <v>43217</v>
      </c>
      <c r="C275" t="s">
        <v>12</v>
      </c>
      <c r="D275" t="s">
        <v>16</v>
      </c>
      <c r="E275">
        <v>15</v>
      </c>
      <c r="F275" t="str">
        <f>INDEX(tblKlant[Regio],MATCH(tblVerkBerek[[#This Row],[Klant]],tblKlant[Klant],0))</f>
        <v>Noord</v>
      </c>
      <c r="G275" t="str">
        <f>INDEX(tblProd[ProdNaam],MATCH(tblVerkBerek[[#This Row],[Prod]],tblProd[Product],0))</f>
        <v>Prod5</v>
      </c>
      <c r="H275" s="5">
        <f>tblVerkBerek[[#This Row],[Aantal]]*INDEX(tblProd[KostPrijs],MATCH(tblVerkBerek[[#This Row],[Prod]],tblProd[Product],0))</f>
        <v>2100</v>
      </c>
      <c r="I275" s="5">
        <f>tblVerkBerek[[#This Row],[Aantal]]*INDEX(tblProd[VerkPrijs],MATCH(tblVerkBerek[[#This Row],[Prod]],tblProd[Product],0))</f>
        <v>2700</v>
      </c>
      <c r="J275" s="5">
        <f>tblVerkBerek[[#This Row],[Omzet]]-tblVerkBerek[[#This Row],[Kosten]]</f>
        <v>600</v>
      </c>
      <c r="K275" s="4">
        <f>INDEX(tblKlant[Korting],MATCH(tblVerkBerek[[#This Row],[Klant]],tblKlant[Klant],0))</f>
        <v>0.01</v>
      </c>
      <c r="L275" s="5">
        <f>tblVerkBerek[[#This Row],[Omzet]]*(1-tblVerkBerek[[#This Row],[Korting]])-tblVerkBerek[[#This Row],[Kosten]]</f>
        <v>573</v>
      </c>
    </row>
    <row r="276" spans="2:12" x14ac:dyDescent="0.3">
      <c r="B276" s="1">
        <v>43339</v>
      </c>
      <c r="C276" t="s">
        <v>4</v>
      </c>
      <c r="D276" t="s">
        <v>7</v>
      </c>
      <c r="E276">
        <v>12</v>
      </c>
      <c r="F276" t="str">
        <f>INDEX(tblKlant[Regio],MATCH(tblVerkBerek[[#This Row],[Klant]],tblKlant[Klant],0))</f>
        <v>Zuid</v>
      </c>
      <c r="G276" t="str">
        <f>INDEX(tblProd[ProdNaam],MATCH(tblVerkBerek[[#This Row],[Prod]],tblProd[Product],0))</f>
        <v>Prod6</v>
      </c>
      <c r="H276" s="5">
        <f>tblVerkBerek[[#This Row],[Aantal]]*INDEX(tblProd[KostPrijs],MATCH(tblVerkBerek[[#This Row],[Prod]],tblProd[Product],0))</f>
        <v>1800</v>
      </c>
      <c r="I276" s="5">
        <f>tblVerkBerek[[#This Row],[Aantal]]*INDEX(tblProd[VerkPrijs],MATCH(tblVerkBerek[[#This Row],[Prod]],tblProd[Product],0))</f>
        <v>2400</v>
      </c>
      <c r="J276" s="5">
        <f>tblVerkBerek[[#This Row],[Omzet]]-tblVerkBerek[[#This Row],[Kosten]]</f>
        <v>600</v>
      </c>
      <c r="K276" s="4">
        <f>INDEX(tblKlant[Korting],MATCH(tblVerkBerek[[#This Row],[Klant]],tblKlant[Klant],0))</f>
        <v>0.05</v>
      </c>
      <c r="L276" s="5">
        <f>tblVerkBerek[[#This Row],[Omzet]]*(1-tblVerkBerek[[#This Row],[Korting]])-tblVerkBerek[[#This Row],[Kosten]]</f>
        <v>480</v>
      </c>
    </row>
    <row r="277" spans="2:12" x14ac:dyDescent="0.3">
      <c r="B277" s="1">
        <v>43564</v>
      </c>
      <c r="C277" t="s">
        <v>8</v>
      </c>
      <c r="D277" t="s">
        <v>5</v>
      </c>
      <c r="E277">
        <v>18</v>
      </c>
      <c r="F277" t="str">
        <f>INDEX(tblKlant[Regio],MATCH(tblVerkBerek[[#This Row],[Klant]],tblKlant[Klant],0))</f>
        <v>Zuid</v>
      </c>
      <c r="G277" t="str">
        <f>INDEX(tblProd[ProdNaam],MATCH(tblVerkBerek[[#This Row],[Prod]],tblProd[Product],0))</f>
        <v>Prod3</v>
      </c>
      <c r="H277" s="5">
        <f>tblVerkBerek[[#This Row],[Aantal]]*INDEX(tblProd[KostPrijs],MATCH(tblVerkBerek[[#This Row],[Prod]],tblProd[Product],0))</f>
        <v>2160</v>
      </c>
      <c r="I277" s="5">
        <f>tblVerkBerek[[#This Row],[Aantal]]*INDEX(tblProd[VerkPrijs],MATCH(tblVerkBerek[[#This Row],[Prod]],tblProd[Product],0))</f>
        <v>2610</v>
      </c>
      <c r="J277" s="5">
        <f>tblVerkBerek[[#This Row],[Omzet]]-tblVerkBerek[[#This Row],[Kosten]]</f>
        <v>450</v>
      </c>
      <c r="K277" s="4">
        <f>INDEX(tblKlant[Korting],MATCH(tblVerkBerek[[#This Row],[Klant]],tblKlant[Klant],0))</f>
        <v>0.01</v>
      </c>
      <c r="L277" s="5">
        <f>tblVerkBerek[[#This Row],[Omzet]]*(1-tblVerkBerek[[#This Row],[Korting]])-tblVerkBerek[[#This Row],[Kosten]]</f>
        <v>423.90000000000009</v>
      </c>
    </row>
    <row r="278" spans="2:12" x14ac:dyDescent="0.3">
      <c r="B278" s="1">
        <v>43138</v>
      </c>
      <c r="C278" t="s">
        <v>9</v>
      </c>
      <c r="D278" t="s">
        <v>19</v>
      </c>
      <c r="E278">
        <v>16</v>
      </c>
      <c r="F278" t="str">
        <f>INDEX(tblKlant[Regio],MATCH(tblVerkBerek[[#This Row],[Klant]],tblKlant[Klant],0))</f>
        <v>Noord</v>
      </c>
      <c r="G278" t="str">
        <f>INDEX(tblProd[ProdNaam],MATCH(tblVerkBerek[[#This Row],[Prod]],tblProd[Product],0))</f>
        <v>Prod2</v>
      </c>
      <c r="H278" s="5">
        <f>tblVerkBerek[[#This Row],[Aantal]]*INDEX(tblProd[KostPrijs],MATCH(tblVerkBerek[[#This Row],[Prod]],tblProd[Product],0))</f>
        <v>1760</v>
      </c>
      <c r="I278" s="5">
        <f>tblVerkBerek[[#This Row],[Aantal]]*INDEX(tblProd[VerkPrijs],MATCH(tblVerkBerek[[#This Row],[Prod]],tblProd[Product],0))</f>
        <v>2160</v>
      </c>
      <c r="J278" s="5">
        <f>tblVerkBerek[[#This Row],[Omzet]]-tblVerkBerek[[#This Row],[Kosten]]</f>
        <v>400</v>
      </c>
      <c r="K278" s="4">
        <f>INDEX(tblKlant[Korting],MATCH(tblVerkBerek[[#This Row],[Klant]],tblKlant[Klant],0))</f>
        <v>0.1</v>
      </c>
      <c r="L278" s="5">
        <f>tblVerkBerek[[#This Row],[Omzet]]*(1-tblVerkBerek[[#This Row],[Korting]])-tblVerkBerek[[#This Row],[Kosten]]</f>
        <v>184</v>
      </c>
    </row>
    <row r="279" spans="2:12" x14ac:dyDescent="0.3">
      <c r="B279" s="1">
        <v>43560</v>
      </c>
      <c r="C279" t="s">
        <v>9</v>
      </c>
      <c r="D279" t="s">
        <v>5</v>
      </c>
      <c r="E279">
        <v>17</v>
      </c>
      <c r="F279" t="str">
        <f>INDEX(tblKlant[Regio],MATCH(tblVerkBerek[[#This Row],[Klant]],tblKlant[Klant],0))</f>
        <v>Noord</v>
      </c>
      <c r="G279" t="str">
        <f>INDEX(tblProd[ProdNaam],MATCH(tblVerkBerek[[#This Row],[Prod]],tblProd[Product],0))</f>
        <v>Prod3</v>
      </c>
      <c r="H279" s="5">
        <f>tblVerkBerek[[#This Row],[Aantal]]*INDEX(tblProd[KostPrijs],MATCH(tblVerkBerek[[#This Row],[Prod]],tblProd[Product],0))</f>
        <v>2040</v>
      </c>
      <c r="I279" s="5">
        <f>tblVerkBerek[[#This Row],[Aantal]]*INDEX(tblProd[VerkPrijs],MATCH(tblVerkBerek[[#This Row],[Prod]],tblProd[Product],0))</f>
        <v>2465</v>
      </c>
      <c r="J279" s="5">
        <f>tblVerkBerek[[#This Row],[Omzet]]-tblVerkBerek[[#This Row],[Kosten]]</f>
        <v>425</v>
      </c>
      <c r="K279" s="4">
        <f>INDEX(tblKlant[Korting],MATCH(tblVerkBerek[[#This Row],[Klant]],tblKlant[Klant],0))</f>
        <v>0.1</v>
      </c>
      <c r="L279" s="5">
        <f>tblVerkBerek[[#This Row],[Omzet]]*(1-tblVerkBerek[[#This Row],[Korting]])-tblVerkBerek[[#This Row],[Kosten]]</f>
        <v>178.5</v>
      </c>
    </row>
    <row r="280" spans="2:12" x14ac:dyDescent="0.3">
      <c r="B280" s="1">
        <v>43270</v>
      </c>
      <c r="C280" t="s">
        <v>11</v>
      </c>
      <c r="D280" t="s">
        <v>16</v>
      </c>
      <c r="E280">
        <v>20</v>
      </c>
      <c r="F280" t="str">
        <f>INDEX(tblKlant[Regio],MATCH(tblVerkBerek[[#This Row],[Klant]],tblKlant[Klant],0))</f>
        <v>Noord</v>
      </c>
      <c r="G280" t="str">
        <f>INDEX(tblProd[ProdNaam],MATCH(tblVerkBerek[[#This Row],[Prod]],tblProd[Product],0))</f>
        <v>Prod5</v>
      </c>
      <c r="H280" s="5">
        <f>tblVerkBerek[[#This Row],[Aantal]]*INDEX(tblProd[KostPrijs],MATCH(tblVerkBerek[[#This Row],[Prod]],tblProd[Product],0))</f>
        <v>2800</v>
      </c>
      <c r="I280" s="5">
        <f>tblVerkBerek[[#This Row],[Aantal]]*INDEX(tblProd[VerkPrijs],MATCH(tblVerkBerek[[#This Row],[Prod]],tblProd[Product],0))</f>
        <v>3600</v>
      </c>
      <c r="J280" s="5">
        <f>tblVerkBerek[[#This Row],[Omzet]]-tblVerkBerek[[#This Row],[Kosten]]</f>
        <v>800</v>
      </c>
      <c r="K280" s="4">
        <f>INDEX(tblKlant[Korting],MATCH(tblVerkBerek[[#This Row],[Klant]],tblKlant[Klant],0))</f>
        <v>0</v>
      </c>
      <c r="L280" s="5">
        <f>tblVerkBerek[[#This Row],[Omzet]]*(1-tblVerkBerek[[#This Row],[Korting]])-tblVerkBerek[[#This Row],[Kosten]]</f>
        <v>800</v>
      </c>
    </row>
    <row r="281" spans="2:12" x14ac:dyDescent="0.3">
      <c r="B281" s="1">
        <v>43166</v>
      </c>
      <c r="C281" t="s">
        <v>13</v>
      </c>
      <c r="D281" t="s">
        <v>14</v>
      </c>
      <c r="E281">
        <v>11</v>
      </c>
      <c r="F281" t="str">
        <f>INDEX(tblKlant[Regio],MATCH(tblVerkBerek[[#This Row],[Klant]],tblKlant[Klant],0))</f>
        <v>Zuid</v>
      </c>
      <c r="G281" t="str">
        <f>INDEX(tblProd[ProdNaam],MATCH(tblVerkBerek[[#This Row],[Prod]],tblProd[Product],0))</f>
        <v>Prod1</v>
      </c>
      <c r="H281" s="5">
        <f>tblVerkBerek[[#This Row],[Aantal]]*INDEX(tblProd[KostPrijs],MATCH(tblVerkBerek[[#This Row],[Prod]],tblProd[Product],0))</f>
        <v>1100</v>
      </c>
      <c r="I281" s="5">
        <f>tblVerkBerek[[#This Row],[Aantal]]*INDEX(tblProd[VerkPrijs],MATCH(tblVerkBerek[[#This Row],[Prod]],tblProd[Product],0))</f>
        <v>1375</v>
      </c>
      <c r="J281" s="5">
        <f>tblVerkBerek[[#This Row],[Omzet]]-tblVerkBerek[[#This Row],[Kosten]]</f>
        <v>275</v>
      </c>
      <c r="K281" s="4">
        <f>INDEX(tblKlant[Korting],MATCH(tblVerkBerek[[#This Row],[Klant]],tblKlant[Klant],0))</f>
        <v>0.05</v>
      </c>
      <c r="L281" s="5">
        <f>tblVerkBerek[[#This Row],[Omzet]]*(1-tblVerkBerek[[#This Row],[Korting]])-tblVerkBerek[[#This Row],[Kosten]]</f>
        <v>206.25</v>
      </c>
    </row>
    <row r="282" spans="2:12" x14ac:dyDescent="0.3">
      <c r="B282" s="1">
        <v>43157</v>
      </c>
      <c r="C282" t="s">
        <v>11</v>
      </c>
      <c r="D282" t="s">
        <v>19</v>
      </c>
      <c r="E282">
        <v>20</v>
      </c>
      <c r="F282" t="str">
        <f>INDEX(tblKlant[Regio],MATCH(tblVerkBerek[[#This Row],[Klant]],tblKlant[Klant],0))</f>
        <v>Noord</v>
      </c>
      <c r="G282" t="str">
        <f>INDEX(tblProd[ProdNaam],MATCH(tblVerkBerek[[#This Row],[Prod]],tblProd[Product],0))</f>
        <v>Prod2</v>
      </c>
      <c r="H282" s="5">
        <f>tblVerkBerek[[#This Row],[Aantal]]*INDEX(tblProd[KostPrijs],MATCH(tblVerkBerek[[#This Row],[Prod]],tblProd[Product],0))</f>
        <v>2200</v>
      </c>
      <c r="I282" s="5">
        <f>tblVerkBerek[[#This Row],[Aantal]]*INDEX(tblProd[VerkPrijs],MATCH(tblVerkBerek[[#This Row],[Prod]],tblProd[Product],0))</f>
        <v>2700</v>
      </c>
      <c r="J282" s="5">
        <f>tblVerkBerek[[#This Row],[Omzet]]-tblVerkBerek[[#This Row],[Kosten]]</f>
        <v>500</v>
      </c>
      <c r="K282" s="4">
        <f>INDEX(tblKlant[Korting],MATCH(tblVerkBerek[[#This Row],[Klant]],tblKlant[Klant],0))</f>
        <v>0</v>
      </c>
      <c r="L282" s="5">
        <f>tblVerkBerek[[#This Row],[Omzet]]*(1-tblVerkBerek[[#This Row],[Korting]])-tblVerkBerek[[#This Row],[Kosten]]</f>
        <v>500</v>
      </c>
    </row>
    <row r="283" spans="2:12" x14ac:dyDescent="0.3">
      <c r="B283" s="1">
        <v>43661</v>
      </c>
      <c r="C283" t="s">
        <v>17</v>
      </c>
      <c r="D283" t="s">
        <v>10</v>
      </c>
      <c r="E283">
        <v>15</v>
      </c>
      <c r="F283" t="str">
        <f>INDEX(tblKlant[Regio],MATCH(tblVerkBerek[[#This Row],[Klant]],tblKlant[Klant],0))</f>
        <v>Zuid</v>
      </c>
      <c r="G283" t="str">
        <f>INDEX(tblProd[ProdNaam],MATCH(tblVerkBerek[[#This Row],[Prod]],tblProd[Product],0))</f>
        <v>Prod4</v>
      </c>
      <c r="H283" s="5">
        <f>tblVerkBerek[[#This Row],[Aantal]]*INDEX(tblProd[KostPrijs],MATCH(tblVerkBerek[[#This Row],[Prod]],tblProd[Product],0))</f>
        <v>1950</v>
      </c>
      <c r="I283" s="5">
        <f>tblVerkBerek[[#This Row],[Aantal]]*INDEX(tblProd[VerkPrijs],MATCH(tblVerkBerek[[#This Row],[Prod]],tblProd[Product],0))</f>
        <v>2400</v>
      </c>
      <c r="J283" s="5">
        <f>tblVerkBerek[[#This Row],[Omzet]]-tblVerkBerek[[#This Row],[Kosten]]</f>
        <v>450</v>
      </c>
      <c r="K283" s="4">
        <f>INDEX(tblKlant[Korting],MATCH(tblVerkBerek[[#This Row],[Klant]],tblKlant[Klant],0))</f>
        <v>0.05</v>
      </c>
      <c r="L283" s="5">
        <f>tblVerkBerek[[#This Row],[Omzet]]*(1-tblVerkBerek[[#This Row],[Korting]])-tblVerkBerek[[#This Row],[Kosten]]</f>
        <v>330</v>
      </c>
    </row>
    <row r="284" spans="2:12" x14ac:dyDescent="0.3">
      <c r="B284" s="1">
        <v>43792</v>
      </c>
      <c r="C284" t="s">
        <v>15</v>
      </c>
      <c r="D284" t="s">
        <v>7</v>
      </c>
      <c r="E284">
        <v>13</v>
      </c>
      <c r="F284" t="str">
        <f>INDEX(tblKlant[Regio],MATCH(tblVerkBerek[[#This Row],[Klant]],tblKlant[Klant],0))</f>
        <v>Noord</v>
      </c>
      <c r="G284" t="str">
        <f>INDEX(tblProd[ProdNaam],MATCH(tblVerkBerek[[#This Row],[Prod]],tblProd[Product],0))</f>
        <v>Prod6</v>
      </c>
      <c r="H284" s="5">
        <f>tblVerkBerek[[#This Row],[Aantal]]*INDEX(tblProd[KostPrijs],MATCH(tblVerkBerek[[#This Row],[Prod]],tblProd[Product],0))</f>
        <v>1950</v>
      </c>
      <c r="I284" s="5">
        <f>tblVerkBerek[[#This Row],[Aantal]]*INDEX(tblProd[VerkPrijs],MATCH(tblVerkBerek[[#This Row],[Prod]],tblProd[Product],0))</f>
        <v>2600</v>
      </c>
      <c r="J284" s="5">
        <f>tblVerkBerek[[#This Row],[Omzet]]-tblVerkBerek[[#This Row],[Kosten]]</f>
        <v>650</v>
      </c>
      <c r="K284" s="4">
        <f>INDEX(tblKlant[Korting],MATCH(tblVerkBerek[[#This Row],[Klant]],tblKlant[Klant],0))</f>
        <v>0.01</v>
      </c>
      <c r="L284" s="5">
        <f>tblVerkBerek[[#This Row],[Omzet]]*(1-tblVerkBerek[[#This Row],[Korting]])-tblVerkBerek[[#This Row],[Kosten]]</f>
        <v>624</v>
      </c>
    </row>
    <row r="285" spans="2:12" x14ac:dyDescent="0.3">
      <c r="B285" s="1">
        <v>43933</v>
      </c>
      <c r="C285" t="s">
        <v>9</v>
      </c>
      <c r="D285" t="s">
        <v>14</v>
      </c>
      <c r="E285">
        <v>9</v>
      </c>
      <c r="F285" t="str">
        <f>INDEX(tblKlant[Regio],MATCH(tblVerkBerek[[#This Row],[Klant]],tblKlant[Klant],0))</f>
        <v>Noord</v>
      </c>
      <c r="G285" t="str">
        <f>INDEX(tblProd[ProdNaam],MATCH(tblVerkBerek[[#This Row],[Prod]],tblProd[Product],0))</f>
        <v>Prod1</v>
      </c>
      <c r="H285" s="5">
        <f>tblVerkBerek[[#This Row],[Aantal]]*INDEX(tblProd[KostPrijs],MATCH(tblVerkBerek[[#This Row],[Prod]],tblProd[Product],0))</f>
        <v>900</v>
      </c>
      <c r="I285" s="5">
        <f>tblVerkBerek[[#This Row],[Aantal]]*INDEX(tblProd[VerkPrijs],MATCH(tblVerkBerek[[#This Row],[Prod]],tblProd[Product],0))</f>
        <v>1125</v>
      </c>
      <c r="J285" s="5">
        <f>tblVerkBerek[[#This Row],[Omzet]]-tblVerkBerek[[#This Row],[Kosten]]</f>
        <v>225</v>
      </c>
      <c r="K285" s="4">
        <f>INDEX(tblKlant[Korting],MATCH(tblVerkBerek[[#This Row],[Klant]],tblKlant[Klant],0))</f>
        <v>0.1</v>
      </c>
      <c r="L285" s="5">
        <f>tblVerkBerek[[#This Row],[Omzet]]*(1-tblVerkBerek[[#This Row],[Korting]])-tblVerkBerek[[#This Row],[Kosten]]</f>
        <v>112.5</v>
      </c>
    </row>
    <row r="286" spans="2:12" x14ac:dyDescent="0.3">
      <c r="B286" s="1">
        <v>43151</v>
      </c>
      <c r="C286" t="s">
        <v>17</v>
      </c>
      <c r="D286" t="s">
        <v>16</v>
      </c>
      <c r="E286">
        <v>8</v>
      </c>
      <c r="F286" t="str">
        <f>INDEX(tblKlant[Regio],MATCH(tblVerkBerek[[#This Row],[Klant]],tblKlant[Klant],0))</f>
        <v>Zuid</v>
      </c>
      <c r="G286" t="str">
        <f>INDEX(tblProd[ProdNaam],MATCH(tblVerkBerek[[#This Row],[Prod]],tblProd[Product],0))</f>
        <v>Prod5</v>
      </c>
      <c r="H286" s="5">
        <f>tblVerkBerek[[#This Row],[Aantal]]*INDEX(tblProd[KostPrijs],MATCH(tblVerkBerek[[#This Row],[Prod]],tblProd[Product],0))</f>
        <v>1120</v>
      </c>
      <c r="I286" s="5">
        <f>tblVerkBerek[[#This Row],[Aantal]]*INDEX(tblProd[VerkPrijs],MATCH(tblVerkBerek[[#This Row],[Prod]],tblProd[Product],0))</f>
        <v>1440</v>
      </c>
      <c r="J286" s="5">
        <f>tblVerkBerek[[#This Row],[Omzet]]-tblVerkBerek[[#This Row],[Kosten]]</f>
        <v>320</v>
      </c>
      <c r="K286" s="4">
        <f>INDEX(tblKlant[Korting],MATCH(tblVerkBerek[[#This Row],[Klant]],tblKlant[Klant],0))</f>
        <v>0.05</v>
      </c>
      <c r="L286" s="5">
        <f>tblVerkBerek[[#This Row],[Omzet]]*(1-tblVerkBerek[[#This Row],[Korting]])-tblVerkBerek[[#This Row],[Kosten]]</f>
        <v>248</v>
      </c>
    </row>
    <row r="287" spans="2:12" x14ac:dyDescent="0.3">
      <c r="B287" s="1">
        <v>43597</v>
      </c>
      <c r="C287" t="s">
        <v>4</v>
      </c>
      <c r="D287" t="s">
        <v>19</v>
      </c>
      <c r="E287">
        <v>5</v>
      </c>
      <c r="F287" t="str">
        <f>INDEX(tblKlant[Regio],MATCH(tblVerkBerek[[#This Row],[Klant]],tblKlant[Klant],0))</f>
        <v>Zuid</v>
      </c>
      <c r="G287" t="str">
        <f>INDEX(tblProd[ProdNaam],MATCH(tblVerkBerek[[#This Row],[Prod]],tblProd[Product],0))</f>
        <v>Prod2</v>
      </c>
      <c r="H287" s="5">
        <f>tblVerkBerek[[#This Row],[Aantal]]*INDEX(tblProd[KostPrijs],MATCH(tblVerkBerek[[#This Row],[Prod]],tblProd[Product],0))</f>
        <v>550</v>
      </c>
      <c r="I287" s="5">
        <f>tblVerkBerek[[#This Row],[Aantal]]*INDEX(tblProd[VerkPrijs],MATCH(tblVerkBerek[[#This Row],[Prod]],tblProd[Product],0))</f>
        <v>675</v>
      </c>
      <c r="J287" s="5">
        <f>tblVerkBerek[[#This Row],[Omzet]]-tblVerkBerek[[#This Row],[Kosten]]</f>
        <v>125</v>
      </c>
      <c r="K287" s="4">
        <f>INDEX(tblKlant[Korting],MATCH(tblVerkBerek[[#This Row],[Klant]],tblKlant[Klant],0))</f>
        <v>0.05</v>
      </c>
      <c r="L287" s="5">
        <f>tblVerkBerek[[#This Row],[Omzet]]*(1-tblVerkBerek[[#This Row],[Korting]])-tblVerkBerek[[#This Row],[Kosten]]</f>
        <v>91.25</v>
      </c>
    </row>
    <row r="288" spans="2:12" x14ac:dyDescent="0.3">
      <c r="B288" s="1">
        <v>43609</v>
      </c>
      <c r="C288" t="s">
        <v>9</v>
      </c>
      <c r="D288" t="s">
        <v>16</v>
      </c>
      <c r="E288">
        <v>17</v>
      </c>
      <c r="F288" t="str">
        <f>INDEX(tblKlant[Regio],MATCH(tblVerkBerek[[#This Row],[Klant]],tblKlant[Klant],0))</f>
        <v>Noord</v>
      </c>
      <c r="G288" t="str">
        <f>INDEX(tblProd[ProdNaam],MATCH(tblVerkBerek[[#This Row],[Prod]],tblProd[Product],0))</f>
        <v>Prod5</v>
      </c>
      <c r="H288" s="5">
        <f>tblVerkBerek[[#This Row],[Aantal]]*INDEX(tblProd[KostPrijs],MATCH(tblVerkBerek[[#This Row],[Prod]],tblProd[Product],0))</f>
        <v>2380</v>
      </c>
      <c r="I288" s="5">
        <f>tblVerkBerek[[#This Row],[Aantal]]*INDEX(tblProd[VerkPrijs],MATCH(tblVerkBerek[[#This Row],[Prod]],tblProd[Product],0))</f>
        <v>3060</v>
      </c>
      <c r="J288" s="5">
        <f>tblVerkBerek[[#This Row],[Omzet]]-tblVerkBerek[[#This Row],[Kosten]]</f>
        <v>680</v>
      </c>
      <c r="K288" s="4">
        <f>INDEX(tblKlant[Korting],MATCH(tblVerkBerek[[#This Row],[Klant]],tblKlant[Klant],0))</f>
        <v>0.1</v>
      </c>
      <c r="L288" s="5">
        <f>tblVerkBerek[[#This Row],[Omzet]]*(1-tblVerkBerek[[#This Row],[Korting]])-tblVerkBerek[[#This Row],[Kosten]]</f>
        <v>374</v>
      </c>
    </row>
    <row r="289" spans="2:12" x14ac:dyDescent="0.3">
      <c r="B289" s="1">
        <v>43802</v>
      </c>
      <c r="C289" t="s">
        <v>11</v>
      </c>
      <c r="D289" t="s">
        <v>5</v>
      </c>
      <c r="E289">
        <v>7</v>
      </c>
      <c r="F289" t="str">
        <f>INDEX(tblKlant[Regio],MATCH(tblVerkBerek[[#This Row],[Klant]],tblKlant[Klant],0))</f>
        <v>Noord</v>
      </c>
      <c r="G289" t="str">
        <f>INDEX(tblProd[ProdNaam],MATCH(tblVerkBerek[[#This Row],[Prod]],tblProd[Product],0))</f>
        <v>Prod3</v>
      </c>
      <c r="H289" s="5">
        <f>tblVerkBerek[[#This Row],[Aantal]]*INDEX(tblProd[KostPrijs],MATCH(tblVerkBerek[[#This Row],[Prod]],tblProd[Product],0))</f>
        <v>840</v>
      </c>
      <c r="I289" s="5">
        <f>tblVerkBerek[[#This Row],[Aantal]]*INDEX(tblProd[VerkPrijs],MATCH(tblVerkBerek[[#This Row],[Prod]],tblProd[Product],0))</f>
        <v>1015</v>
      </c>
      <c r="J289" s="5">
        <f>tblVerkBerek[[#This Row],[Omzet]]-tblVerkBerek[[#This Row],[Kosten]]</f>
        <v>175</v>
      </c>
      <c r="K289" s="4">
        <f>INDEX(tblKlant[Korting],MATCH(tblVerkBerek[[#This Row],[Klant]],tblKlant[Klant],0))</f>
        <v>0</v>
      </c>
      <c r="L289" s="5">
        <f>tblVerkBerek[[#This Row],[Omzet]]*(1-tblVerkBerek[[#This Row],[Korting]])-tblVerkBerek[[#This Row],[Kosten]]</f>
        <v>175</v>
      </c>
    </row>
    <row r="290" spans="2:12" x14ac:dyDescent="0.3">
      <c r="B290" s="1">
        <v>43463</v>
      </c>
      <c r="C290" t="s">
        <v>8</v>
      </c>
      <c r="D290" t="s">
        <v>14</v>
      </c>
      <c r="E290">
        <v>12</v>
      </c>
      <c r="F290" t="str">
        <f>INDEX(tblKlant[Regio],MATCH(tblVerkBerek[[#This Row],[Klant]],tblKlant[Klant],0))</f>
        <v>Zuid</v>
      </c>
      <c r="G290" t="str">
        <f>INDEX(tblProd[ProdNaam],MATCH(tblVerkBerek[[#This Row],[Prod]],tblProd[Product],0))</f>
        <v>Prod1</v>
      </c>
      <c r="H290" s="5">
        <f>tblVerkBerek[[#This Row],[Aantal]]*INDEX(tblProd[KostPrijs],MATCH(tblVerkBerek[[#This Row],[Prod]],tblProd[Product],0))</f>
        <v>1200</v>
      </c>
      <c r="I290" s="5">
        <f>tblVerkBerek[[#This Row],[Aantal]]*INDEX(tblProd[VerkPrijs],MATCH(tblVerkBerek[[#This Row],[Prod]],tblProd[Product],0))</f>
        <v>1500</v>
      </c>
      <c r="J290" s="5">
        <f>tblVerkBerek[[#This Row],[Omzet]]-tblVerkBerek[[#This Row],[Kosten]]</f>
        <v>300</v>
      </c>
      <c r="K290" s="4">
        <f>INDEX(tblKlant[Korting],MATCH(tblVerkBerek[[#This Row],[Klant]],tblKlant[Klant],0))</f>
        <v>0.01</v>
      </c>
      <c r="L290" s="5">
        <f>tblVerkBerek[[#This Row],[Omzet]]*(1-tblVerkBerek[[#This Row],[Korting]])-tblVerkBerek[[#This Row],[Kosten]]</f>
        <v>285</v>
      </c>
    </row>
    <row r="291" spans="2:12" x14ac:dyDescent="0.3">
      <c r="B291" s="1">
        <v>43892</v>
      </c>
      <c r="C291" t="s">
        <v>13</v>
      </c>
      <c r="D291" t="s">
        <v>19</v>
      </c>
      <c r="E291">
        <v>15</v>
      </c>
      <c r="F291" t="str">
        <f>INDEX(tblKlant[Regio],MATCH(tblVerkBerek[[#This Row],[Klant]],tblKlant[Klant],0))</f>
        <v>Zuid</v>
      </c>
      <c r="G291" t="str">
        <f>INDEX(tblProd[ProdNaam],MATCH(tblVerkBerek[[#This Row],[Prod]],tblProd[Product],0))</f>
        <v>Prod2</v>
      </c>
      <c r="H291" s="5">
        <f>tblVerkBerek[[#This Row],[Aantal]]*INDEX(tblProd[KostPrijs],MATCH(tblVerkBerek[[#This Row],[Prod]],tblProd[Product],0))</f>
        <v>1650</v>
      </c>
      <c r="I291" s="5">
        <f>tblVerkBerek[[#This Row],[Aantal]]*INDEX(tblProd[VerkPrijs],MATCH(tblVerkBerek[[#This Row],[Prod]],tblProd[Product],0))</f>
        <v>2025</v>
      </c>
      <c r="J291" s="5">
        <f>tblVerkBerek[[#This Row],[Omzet]]-tblVerkBerek[[#This Row],[Kosten]]</f>
        <v>375</v>
      </c>
      <c r="K291" s="4">
        <f>INDEX(tblKlant[Korting],MATCH(tblVerkBerek[[#This Row],[Klant]],tblKlant[Klant],0))</f>
        <v>0.05</v>
      </c>
      <c r="L291" s="5">
        <f>tblVerkBerek[[#This Row],[Omzet]]*(1-tblVerkBerek[[#This Row],[Korting]])-tblVerkBerek[[#This Row],[Kosten]]</f>
        <v>273.75</v>
      </c>
    </row>
    <row r="292" spans="2:12" x14ac:dyDescent="0.3">
      <c r="B292" s="1">
        <v>43273</v>
      </c>
      <c r="C292" t="s">
        <v>18</v>
      </c>
      <c r="D292" t="s">
        <v>14</v>
      </c>
      <c r="E292">
        <v>14</v>
      </c>
      <c r="F292" t="str">
        <f>INDEX(tblKlant[Regio],MATCH(tblVerkBerek[[#This Row],[Klant]],tblKlant[Klant],0))</f>
        <v>Noord</v>
      </c>
      <c r="G292" t="str">
        <f>INDEX(tblProd[ProdNaam],MATCH(tblVerkBerek[[#This Row],[Prod]],tblProd[Product],0))</f>
        <v>Prod1</v>
      </c>
      <c r="H292" s="5">
        <f>tblVerkBerek[[#This Row],[Aantal]]*INDEX(tblProd[KostPrijs],MATCH(tblVerkBerek[[#This Row],[Prod]],tblProd[Product],0))</f>
        <v>1400</v>
      </c>
      <c r="I292" s="5">
        <f>tblVerkBerek[[#This Row],[Aantal]]*INDEX(tblProd[VerkPrijs],MATCH(tblVerkBerek[[#This Row],[Prod]],tblProd[Product],0))</f>
        <v>1750</v>
      </c>
      <c r="J292" s="5">
        <f>tblVerkBerek[[#This Row],[Omzet]]-tblVerkBerek[[#This Row],[Kosten]]</f>
        <v>350</v>
      </c>
      <c r="K292" s="4">
        <f>INDEX(tblKlant[Korting],MATCH(tblVerkBerek[[#This Row],[Klant]],tblKlant[Klant],0))</f>
        <v>0</v>
      </c>
      <c r="L292" s="5">
        <f>tblVerkBerek[[#This Row],[Omzet]]*(1-tblVerkBerek[[#This Row],[Korting]])-tblVerkBerek[[#This Row],[Kosten]]</f>
        <v>350</v>
      </c>
    </row>
    <row r="293" spans="2:12" x14ac:dyDescent="0.3">
      <c r="B293" s="1">
        <v>43185</v>
      </c>
      <c r="C293" t="s">
        <v>15</v>
      </c>
      <c r="D293" t="s">
        <v>14</v>
      </c>
      <c r="E293">
        <v>8</v>
      </c>
      <c r="F293" t="str">
        <f>INDEX(tblKlant[Regio],MATCH(tblVerkBerek[[#This Row],[Klant]],tblKlant[Klant],0))</f>
        <v>Noord</v>
      </c>
      <c r="G293" t="str">
        <f>INDEX(tblProd[ProdNaam],MATCH(tblVerkBerek[[#This Row],[Prod]],tblProd[Product],0))</f>
        <v>Prod1</v>
      </c>
      <c r="H293" s="5">
        <f>tblVerkBerek[[#This Row],[Aantal]]*INDEX(tblProd[KostPrijs],MATCH(tblVerkBerek[[#This Row],[Prod]],tblProd[Product],0))</f>
        <v>800</v>
      </c>
      <c r="I293" s="5">
        <f>tblVerkBerek[[#This Row],[Aantal]]*INDEX(tblProd[VerkPrijs],MATCH(tblVerkBerek[[#This Row],[Prod]],tblProd[Product],0))</f>
        <v>1000</v>
      </c>
      <c r="J293" s="5">
        <f>tblVerkBerek[[#This Row],[Omzet]]-tblVerkBerek[[#This Row],[Kosten]]</f>
        <v>200</v>
      </c>
      <c r="K293" s="4">
        <f>INDEX(tblKlant[Korting],MATCH(tblVerkBerek[[#This Row],[Klant]],tblKlant[Klant],0))</f>
        <v>0.01</v>
      </c>
      <c r="L293" s="5">
        <f>tblVerkBerek[[#This Row],[Omzet]]*(1-tblVerkBerek[[#This Row],[Korting]])-tblVerkBerek[[#This Row],[Kosten]]</f>
        <v>190</v>
      </c>
    </row>
    <row r="294" spans="2:12" x14ac:dyDescent="0.3">
      <c r="B294" s="1">
        <v>43779</v>
      </c>
      <c r="C294" t="s">
        <v>11</v>
      </c>
      <c r="D294" t="s">
        <v>19</v>
      </c>
      <c r="E294">
        <v>5</v>
      </c>
      <c r="F294" t="str">
        <f>INDEX(tblKlant[Regio],MATCH(tblVerkBerek[[#This Row],[Klant]],tblKlant[Klant],0))</f>
        <v>Noord</v>
      </c>
      <c r="G294" t="str">
        <f>INDEX(tblProd[ProdNaam],MATCH(tblVerkBerek[[#This Row],[Prod]],tblProd[Product],0))</f>
        <v>Prod2</v>
      </c>
      <c r="H294" s="5">
        <f>tblVerkBerek[[#This Row],[Aantal]]*INDEX(tblProd[KostPrijs],MATCH(tblVerkBerek[[#This Row],[Prod]],tblProd[Product],0))</f>
        <v>550</v>
      </c>
      <c r="I294" s="5">
        <f>tblVerkBerek[[#This Row],[Aantal]]*INDEX(tblProd[VerkPrijs],MATCH(tblVerkBerek[[#This Row],[Prod]],tblProd[Product],0))</f>
        <v>675</v>
      </c>
      <c r="J294" s="5">
        <f>tblVerkBerek[[#This Row],[Omzet]]-tblVerkBerek[[#This Row],[Kosten]]</f>
        <v>125</v>
      </c>
      <c r="K294" s="4">
        <f>INDEX(tblKlant[Korting],MATCH(tblVerkBerek[[#This Row],[Klant]],tblKlant[Klant],0))</f>
        <v>0</v>
      </c>
      <c r="L294" s="5">
        <f>tblVerkBerek[[#This Row],[Omzet]]*(1-tblVerkBerek[[#This Row],[Korting]])-tblVerkBerek[[#This Row],[Kosten]]</f>
        <v>125</v>
      </c>
    </row>
    <row r="295" spans="2:12" x14ac:dyDescent="0.3">
      <c r="B295" s="1">
        <v>43818</v>
      </c>
      <c r="C295" t="s">
        <v>18</v>
      </c>
      <c r="D295" t="s">
        <v>19</v>
      </c>
      <c r="E295">
        <v>13</v>
      </c>
      <c r="F295" t="str">
        <f>INDEX(tblKlant[Regio],MATCH(tblVerkBerek[[#This Row],[Klant]],tblKlant[Klant],0))</f>
        <v>Noord</v>
      </c>
      <c r="G295" t="str">
        <f>INDEX(tblProd[ProdNaam],MATCH(tblVerkBerek[[#This Row],[Prod]],tblProd[Product],0))</f>
        <v>Prod2</v>
      </c>
      <c r="H295" s="5">
        <f>tblVerkBerek[[#This Row],[Aantal]]*INDEX(tblProd[KostPrijs],MATCH(tblVerkBerek[[#This Row],[Prod]],tblProd[Product],0))</f>
        <v>1430</v>
      </c>
      <c r="I295" s="5">
        <f>tblVerkBerek[[#This Row],[Aantal]]*INDEX(tblProd[VerkPrijs],MATCH(tblVerkBerek[[#This Row],[Prod]],tblProd[Product],0))</f>
        <v>1755</v>
      </c>
      <c r="J295" s="5">
        <f>tblVerkBerek[[#This Row],[Omzet]]-tblVerkBerek[[#This Row],[Kosten]]</f>
        <v>325</v>
      </c>
      <c r="K295" s="4">
        <f>INDEX(tblKlant[Korting],MATCH(tblVerkBerek[[#This Row],[Klant]],tblKlant[Klant],0))</f>
        <v>0</v>
      </c>
      <c r="L295" s="5">
        <f>tblVerkBerek[[#This Row],[Omzet]]*(1-tblVerkBerek[[#This Row],[Korting]])-tblVerkBerek[[#This Row],[Kosten]]</f>
        <v>325</v>
      </c>
    </row>
    <row r="296" spans="2:12" x14ac:dyDescent="0.3">
      <c r="B296" s="1">
        <v>43885</v>
      </c>
      <c r="C296" t="s">
        <v>18</v>
      </c>
      <c r="D296" t="s">
        <v>10</v>
      </c>
      <c r="E296">
        <v>5</v>
      </c>
      <c r="F296" t="str">
        <f>INDEX(tblKlant[Regio],MATCH(tblVerkBerek[[#This Row],[Klant]],tblKlant[Klant],0))</f>
        <v>Noord</v>
      </c>
      <c r="G296" t="str">
        <f>INDEX(tblProd[ProdNaam],MATCH(tblVerkBerek[[#This Row],[Prod]],tblProd[Product],0))</f>
        <v>Prod4</v>
      </c>
      <c r="H296" s="5">
        <f>tblVerkBerek[[#This Row],[Aantal]]*INDEX(tblProd[KostPrijs],MATCH(tblVerkBerek[[#This Row],[Prod]],tblProd[Product],0))</f>
        <v>650</v>
      </c>
      <c r="I296" s="5">
        <f>tblVerkBerek[[#This Row],[Aantal]]*INDEX(tblProd[VerkPrijs],MATCH(tblVerkBerek[[#This Row],[Prod]],tblProd[Product],0))</f>
        <v>800</v>
      </c>
      <c r="J296" s="5">
        <f>tblVerkBerek[[#This Row],[Omzet]]-tblVerkBerek[[#This Row],[Kosten]]</f>
        <v>150</v>
      </c>
      <c r="K296" s="4">
        <f>INDEX(tblKlant[Korting],MATCH(tblVerkBerek[[#This Row],[Klant]],tblKlant[Klant],0))</f>
        <v>0</v>
      </c>
      <c r="L296" s="5">
        <f>tblVerkBerek[[#This Row],[Omzet]]*(1-tblVerkBerek[[#This Row],[Korting]])-tblVerkBerek[[#This Row],[Kosten]]</f>
        <v>150</v>
      </c>
    </row>
    <row r="297" spans="2:12" x14ac:dyDescent="0.3">
      <c r="B297" s="1">
        <v>43368</v>
      </c>
      <c r="C297" t="s">
        <v>13</v>
      </c>
      <c r="D297" t="s">
        <v>10</v>
      </c>
      <c r="E297">
        <v>11</v>
      </c>
      <c r="F297" t="str">
        <f>INDEX(tblKlant[Regio],MATCH(tblVerkBerek[[#This Row],[Klant]],tblKlant[Klant],0))</f>
        <v>Zuid</v>
      </c>
      <c r="G297" t="str">
        <f>INDEX(tblProd[ProdNaam],MATCH(tblVerkBerek[[#This Row],[Prod]],tblProd[Product],0))</f>
        <v>Prod4</v>
      </c>
      <c r="H297" s="5">
        <f>tblVerkBerek[[#This Row],[Aantal]]*INDEX(tblProd[KostPrijs],MATCH(tblVerkBerek[[#This Row],[Prod]],tblProd[Product],0))</f>
        <v>1430</v>
      </c>
      <c r="I297" s="5">
        <f>tblVerkBerek[[#This Row],[Aantal]]*INDEX(tblProd[VerkPrijs],MATCH(tblVerkBerek[[#This Row],[Prod]],tblProd[Product],0))</f>
        <v>1760</v>
      </c>
      <c r="J297" s="5">
        <f>tblVerkBerek[[#This Row],[Omzet]]-tblVerkBerek[[#This Row],[Kosten]]</f>
        <v>330</v>
      </c>
      <c r="K297" s="4">
        <f>INDEX(tblKlant[Korting],MATCH(tblVerkBerek[[#This Row],[Klant]],tblKlant[Klant],0))</f>
        <v>0.05</v>
      </c>
      <c r="L297" s="5">
        <f>tblVerkBerek[[#This Row],[Omzet]]*(1-tblVerkBerek[[#This Row],[Korting]])-tblVerkBerek[[#This Row],[Kosten]]</f>
        <v>242</v>
      </c>
    </row>
    <row r="298" spans="2:12" x14ac:dyDescent="0.3">
      <c r="B298" s="1">
        <v>43684</v>
      </c>
      <c r="C298" t="s">
        <v>17</v>
      </c>
      <c r="D298" t="s">
        <v>5</v>
      </c>
      <c r="E298">
        <v>13</v>
      </c>
      <c r="F298" t="str">
        <f>INDEX(tblKlant[Regio],MATCH(tblVerkBerek[[#This Row],[Klant]],tblKlant[Klant],0))</f>
        <v>Zuid</v>
      </c>
      <c r="G298" t="str">
        <f>INDEX(tblProd[ProdNaam],MATCH(tblVerkBerek[[#This Row],[Prod]],tblProd[Product],0))</f>
        <v>Prod3</v>
      </c>
      <c r="H298" s="5">
        <f>tblVerkBerek[[#This Row],[Aantal]]*INDEX(tblProd[KostPrijs],MATCH(tblVerkBerek[[#This Row],[Prod]],tblProd[Product],0))</f>
        <v>1560</v>
      </c>
      <c r="I298" s="5">
        <f>tblVerkBerek[[#This Row],[Aantal]]*INDEX(tblProd[VerkPrijs],MATCH(tblVerkBerek[[#This Row],[Prod]],tblProd[Product],0))</f>
        <v>1885</v>
      </c>
      <c r="J298" s="5">
        <f>tblVerkBerek[[#This Row],[Omzet]]-tblVerkBerek[[#This Row],[Kosten]]</f>
        <v>325</v>
      </c>
      <c r="K298" s="4">
        <f>INDEX(tblKlant[Korting],MATCH(tblVerkBerek[[#This Row],[Klant]],tblKlant[Klant],0))</f>
        <v>0.05</v>
      </c>
      <c r="L298" s="5">
        <f>tblVerkBerek[[#This Row],[Omzet]]*(1-tblVerkBerek[[#This Row],[Korting]])-tblVerkBerek[[#This Row],[Kosten]]</f>
        <v>230.75</v>
      </c>
    </row>
    <row r="299" spans="2:12" x14ac:dyDescent="0.3">
      <c r="B299" s="1">
        <v>43797</v>
      </c>
      <c r="C299" t="s">
        <v>11</v>
      </c>
      <c r="D299" t="s">
        <v>16</v>
      </c>
      <c r="E299">
        <v>18</v>
      </c>
      <c r="F299" t="str">
        <f>INDEX(tblKlant[Regio],MATCH(tblVerkBerek[[#This Row],[Klant]],tblKlant[Klant],0))</f>
        <v>Noord</v>
      </c>
      <c r="G299" t="str">
        <f>INDEX(tblProd[ProdNaam],MATCH(tblVerkBerek[[#This Row],[Prod]],tblProd[Product],0))</f>
        <v>Prod5</v>
      </c>
      <c r="H299" s="5">
        <f>tblVerkBerek[[#This Row],[Aantal]]*INDEX(tblProd[KostPrijs],MATCH(tblVerkBerek[[#This Row],[Prod]],tblProd[Product],0))</f>
        <v>2520</v>
      </c>
      <c r="I299" s="5">
        <f>tblVerkBerek[[#This Row],[Aantal]]*INDEX(tblProd[VerkPrijs],MATCH(tblVerkBerek[[#This Row],[Prod]],tblProd[Product],0))</f>
        <v>3240</v>
      </c>
      <c r="J299" s="5">
        <f>tblVerkBerek[[#This Row],[Omzet]]-tblVerkBerek[[#This Row],[Kosten]]</f>
        <v>720</v>
      </c>
      <c r="K299" s="4">
        <f>INDEX(tblKlant[Korting],MATCH(tblVerkBerek[[#This Row],[Klant]],tblKlant[Klant],0))</f>
        <v>0</v>
      </c>
      <c r="L299" s="5">
        <f>tblVerkBerek[[#This Row],[Omzet]]*(1-tblVerkBerek[[#This Row],[Korting]])-tblVerkBerek[[#This Row],[Kosten]]</f>
        <v>720</v>
      </c>
    </row>
    <row r="300" spans="2:12" x14ac:dyDescent="0.3">
      <c r="B300" s="1">
        <v>43595</v>
      </c>
      <c r="C300" t="s">
        <v>12</v>
      </c>
      <c r="D300" t="s">
        <v>14</v>
      </c>
      <c r="E300">
        <v>9</v>
      </c>
      <c r="F300" t="str">
        <f>INDEX(tblKlant[Regio],MATCH(tblVerkBerek[[#This Row],[Klant]],tblKlant[Klant],0))</f>
        <v>Noord</v>
      </c>
      <c r="G300" t="str">
        <f>INDEX(tblProd[ProdNaam],MATCH(tblVerkBerek[[#This Row],[Prod]],tblProd[Product],0))</f>
        <v>Prod1</v>
      </c>
      <c r="H300" s="5">
        <f>tblVerkBerek[[#This Row],[Aantal]]*INDEX(tblProd[KostPrijs],MATCH(tblVerkBerek[[#This Row],[Prod]],tblProd[Product],0))</f>
        <v>900</v>
      </c>
      <c r="I300" s="5">
        <f>tblVerkBerek[[#This Row],[Aantal]]*INDEX(tblProd[VerkPrijs],MATCH(tblVerkBerek[[#This Row],[Prod]],tblProd[Product],0))</f>
        <v>1125</v>
      </c>
      <c r="J300" s="5">
        <f>tblVerkBerek[[#This Row],[Omzet]]-tblVerkBerek[[#This Row],[Kosten]]</f>
        <v>225</v>
      </c>
      <c r="K300" s="4">
        <f>INDEX(tblKlant[Korting],MATCH(tblVerkBerek[[#This Row],[Klant]],tblKlant[Klant],0))</f>
        <v>0.01</v>
      </c>
      <c r="L300" s="5">
        <f>tblVerkBerek[[#This Row],[Omzet]]*(1-tblVerkBerek[[#This Row],[Korting]])-tblVerkBerek[[#This Row],[Kosten]]</f>
        <v>213.75</v>
      </c>
    </row>
    <row r="301" spans="2:12" x14ac:dyDescent="0.3">
      <c r="B301" s="1">
        <v>43346</v>
      </c>
      <c r="C301" t="s">
        <v>18</v>
      </c>
      <c r="D301" t="s">
        <v>10</v>
      </c>
      <c r="E301">
        <v>5</v>
      </c>
      <c r="F301" t="str">
        <f>INDEX(tblKlant[Regio],MATCH(tblVerkBerek[[#This Row],[Klant]],tblKlant[Klant],0))</f>
        <v>Noord</v>
      </c>
      <c r="G301" t="str">
        <f>INDEX(tblProd[ProdNaam],MATCH(tblVerkBerek[[#This Row],[Prod]],tblProd[Product],0))</f>
        <v>Prod4</v>
      </c>
      <c r="H301" s="5">
        <f>tblVerkBerek[[#This Row],[Aantal]]*INDEX(tblProd[KostPrijs],MATCH(tblVerkBerek[[#This Row],[Prod]],tblProd[Product],0))</f>
        <v>650</v>
      </c>
      <c r="I301" s="5">
        <f>tblVerkBerek[[#This Row],[Aantal]]*INDEX(tblProd[VerkPrijs],MATCH(tblVerkBerek[[#This Row],[Prod]],tblProd[Product],0))</f>
        <v>800</v>
      </c>
      <c r="J301" s="5">
        <f>tblVerkBerek[[#This Row],[Omzet]]-tblVerkBerek[[#This Row],[Kosten]]</f>
        <v>150</v>
      </c>
      <c r="K301" s="4">
        <f>INDEX(tblKlant[Korting],MATCH(tblVerkBerek[[#This Row],[Klant]],tblKlant[Klant],0))</f>
        <v>0</v>
      </c>
      <c r="L301" s="5">
        <f>tblVerkBerek[[#This Row],[Omzet]]*(1-tblVerkBerek[[#This Row],[Korting]])-tblVerkBerek[[#This Row],[Kosten]]</f>
        <v>150</v>
      </c>
    </row>
    <row r="302" spans="2:12" x14ac:dyDescent="0.3">
      <c r="B302" s="1">
        <v>43630</v>
      </c>
      <c r="C302" t="s">
        <v>6</v>
      </c>
      <c r="D302" t="s">
        <v>5</v>
      </c>
      <c r="E302">
        <v>14</v>
      </c>
      <c r="F302" t="str">
        <f>INDEX(tblKlant[Regio],MATCH(tblVerkBerek[[#This Row],[Klant]],tblKlant[Klant],0))</f>
        <v>Noord</v>
      </c>
      <c r="G302" t="str">
        <f>INDEX(tblProd[ProdNaam],MATCH(tblVerkBerek[[#This Row],[Prod]],tblProd[Product],0))</f>
        <v>Prod3</v>
      </c>
      <c r="H302" s="5">
        <f>tblVerkBerek[[#This Row],[Aantal]]*INDEX(tblProd[KostPrijs],MATCH(tblVerkBerek[[#This Row],[Prod]],tblProd[Product],0))</f>
        <v>1680</v>
      </c>
      <c r="I302" s="5">
        <f>tblVerkBerek[[#This Row],[Aantal]]*INDEX(tblProd[VerkPrijs],MATCH(tblVerkBerek[[#This Row],[Prod]],tblProd[Product],0))</f>
        <v>2030</v>
      </c>
      <c r="J302" s="5">
        <f>tblVerkBerek[[#This Row],[Omzet]]-tblVerkBerek[[#This Row],[Kosten]]</f>
        <v>350</v>
      </c>
      <c r="K302" s="4">
        <f>INDEX(tblKlant[Korting],MATCH(tblVerkBerek[[#This Row],[Klant]],tblKlant[Klant],0))</f>
        <v>0</v>
      </c>
      <c r="L302" s="5">
        <f>tblVerkBerek[[#This Row],[Omzet]]*(1-tblVerkBerek[[#This Row],[Korting]])-tblVerkBerek[[#This Row],[Kosten]]</f>
        <v>350</v>
      </c>
    </row>
    <row r="303" spans="2:12" x14ac:dyDescent="0.3">
      <c r="B303" s="1">
        <v>43357</v>
      </c>
      <c r="C303" t="s">
        <v>11</v>
      </c>
      <c r="D303" t="s">
        <v>7</v>
      </c>
      <c r="E303">
        <v>15</v>
      </c>
      <c r="F303" t="str">
        <f>INDEX(tblKlant[Regio],MATCH(tblVerkBerek[[#This Row],[Klant]],tblKlant[Klant],0))</f>
        <v>Noord</v>
      </c>
      <c r="G303" t="str">
        <f>INDEX(tblProd[ProdNaam],MATCH(tblVerkBerek[[#This Row],[Prod]],tblProd[Product],0))</f>
        <v>Prod6</v>
      </c>
      <c r="H303" s="5">
        <f>tblVerkBerek[[#This Row],[Aantal]]*INDEX(tblProd[KostPrijs],MATCH(tblVerkBerek[[#This Row],[Prod]],tblProd[Product],0))</f>
        <v>2250</v>
      </c>
      <c r="I303" s="5">
        <f>tblVerkBerek[[#This Row],[Aantal]]*INDEX(tblProd[VerkPrijs],MATCH(tblVerkBerek[[#This Row],[Prod]],tblProd[Product],0))</f>
        <v>3000</v>
      </c>
      <c r="J303" s="5">
        <f>tblVerkBerek[[#This Row],[Omzet]]-tblVerkBerek[[#This Row],[Kosten]]</f>
        <v>750</v>
      </c>
      <c r="K303" s="4">
        <f>INDEX(tblKlant[Korting],MATCH(tblVerkBerek[[#This Row],[Klant]],tblKlant[Klant],0))</f>
        <v>0</v>
      </c>
      <c r="L303" s="5">
        <f>tblVerkBerek[[#This Row],[Omzet]]*(1-tblVerkBerek[[#This Row],[Korting]])-tblVerkBerek[[#This Row],[Kosten]]</f>
        <v>750</v>
      </c>
    </row>
    <row r="304" spans="2:12" x14ac:dyDescent="0.3">
      <c r="B304" s="1">
        <v>43292</v>
      </c>
      <c r="C304" t="s">
        <v>6</v>
      </c>
      <c r="D304" t="s">
        <v>14</v>
      </c>
      <c r="E304">
        <v>19</v>
      </c>
      <c r="F304" t="str">
        <f>INDEX(tblKlant[Regio],MATCH(tblVerkBerek[[#This Row],[Klant]],tblKlant[Klant],0))</f>
        <v>Noord</v>
      </c>
      <c r="G304" t="str">
        <f>INDEX(tblProd[ProdNaam],MATCH(tblVerkBerek[[#This Row],[Prod]],tblProd[Product],0))</f>
        <v>Prod1</v>
      </c>
      <c r="H304" s="5">
        <f>tblVerkBerek[[#This Row],[Aantal]]*INDEX(tblProd[KostPrijs],MATCH(tblVerkBerek[[#This Row],[Prod]],tblProd[Product],0))</f>
        <v>1900</v>
      </c>
      <c r="I304" s="5">
        <f>tblVerkBerek[[#This Row],[Aantal]]*INDEX(tblProd[VerkPrijs],MATCH(tblVerkBerek[[#This Row],[Prod]],tblProd[Product],0))</f>
        <v>2375</v>
      </c>
      <c r="J304" s="5">
        <f>tblVerkBerek[[#This Row],[Omzet]]-tblVerkBerek[[#This Row],[Kosten]]</f>
        <v>475</v>
      </c>
      <c r="K304" s="4">
        <f>INDEX(tblKlant[Korting],MATCH(tblVerkBerek[[#This Row],[Klant]],tblKlant[Klant],0))</f>
        <v>0</v>
      </c>
      <c r="L304" s="5">
        <f>tblVerkBerek[[#This Row],[Omzet]]*(1-tblVerkBerek[[#This Row],[Korting]])-tblVerkBerek[[#This Row],[Kosten]]</f>
        <v>475</v>
      </c>
    </row>
    <row r="305" spans="2:12" x14ac:dyDescent="0.3">
      <c r="B305" s="1">
        <v>43318</v>
      </c>
      <c r="C305" t="s">
        <v>11</v>
      </c>
      <c r="D305" t="s">
        <v>16</v>
      </c>
      <c r="E305">
        <v>10</v>
      </c>
      <c r="F305" t="str">
        <f>INDEX(tblKlant[Regio],MATCH(tblVerkBerek[[#This Row],[Klant]],tblKlant[Klant],0))</f>
        <v>Noord</v>
      </c>
      <c r="G305" t="str">
        <f>INDEX(tblProd[ProdNaam],MATCH(tblVerkBerek[[#This Row],[Prod]],tblProd[Product],0))</f>
        <v>Prod5</v>
      </c>
      <c r="H305" s="5">
        <f>tblVerkBerek[[#This Row],[Aantal]]*INDEX(tblProd[KostPrijs],MATCH(tblVerkBerek[[#This Row],[Prod]],tblProd[Product],0))</f>
        <v>1400</v>
      </c>
      <c r="I305" s="5">
        <f>tblVerkBerek[[#This Row],[Aantal]]*INDEX(tblProd[VerkPrijs],MATCH(tblVerkBerek[[#This Row],[Prod]],tblProd[Product],0))</f>
        <v>1800</v>
      </c>
      <c r="J305" s="5">
        <f>tblVerkBerek[[#This Row],[Omzet]]-tblVerkBerek[[#This Row],[Kosten]]</f>
        <v>400</v>
      </c>
      <c r="K305" s="4">
        <f>INDEX(tblKlant[Korting],MATCH(tblVerkBerek[[#This Row],[Klant]],tblKlant[Klant],0))</f>
        <v>0</v>
      </c>
      <c r="L305" s="5">
        <f>tblVerkBerek[[#This Row],[Omzet]]*(1-tblVerkBerek[[#This Row],[Korting]])-tblVerkBerek[[#This Row],[Kosten]]</f>
        <v>400</v>
      </c>
    </row>
    <row r="306" spans="2:12" x14ac:dyDescent="0.3">
      <c r="B306" s="1">
        <v>43890</v>
      </c>
      <c r="C306" t="s">
        <v>17</v>
      </c>
      <c r="D306" t="s">
        <v>7</v>
      </c>
      <c r="E306">
        <v>16</v>
      </c>
      <c r="F306" t="str">
        <f>INDEX(tblKlant[Regio],MATCH(tblVerkBerek[[#This Row],[Klant]],tblKlant[Klant],0))</f>
        <v>Zuid</v>
      </c>
      <c r="G306" t="str">
        <f>INDEX(tblProd[ProdNaam],MATCH(tblVerkBerek[[#This Row],[Prod]],tblProd[Product],0))</f>
        <v>Prod6</v>
      </c>
      <c r="H306" s="5">
        <f>tblVerkBerek[[#This Row],[Aantal]]*INDEX(tblProd[KostPrijs],MATCH(tblVerkBerek[[#This Row],[Prod]],tblProd[Product],0))</f>
        <v>2400</v>
      </c>
      <c r="I306" s="5">
        <f>tblVerkBerek[[#This Row],[Aantal]]*INDEX(tblProd[VerkPrijs],MATCH(tblVerkBerek[[#This Row],[Prod]],tblProd[Product],0))</f>
        <v>3200</v>
      </c>
      <c r="J306" s="5">
        <f>tblVerkBerek[[#This Row],[Omzet]]-tblVerkBerek[[#This Row],[Kosten]]</f>
        <v>800</v>
      </c>
      <c r="K306" s="4">
        <f>INDEX(tblKlant[Korting],MATCH(tblVerkBerek[[#This Row],[Klant]],tblKlant[Klant],0))</f>
        <v>0.05</v>
      </c>
      <c r="L306" s="5">
        <f>tblVerkBerek[[#This Row],[Omzet]]*(1-tblVerkBerek[[#This Row],[Korting]])-tblVerkBerek[[#This Row],[Kosten]]</f>
        <v>640</v>
      </c>
    </row>
    <row r="307" spans="2:12" x14ac:dyDescent="0.3">
      <c r="B307" s="1">
        <v>43358</v>
      </c>
      <c r="C307" t="s">
        <v>8</v>
      </c>
      <c r="D307" t="s">
        <v>7</v>
      </c>
      <c r="E307">
        <v>11</v>
      </c>
      <c r="F307" t="str">
        <f>INDEX(tblKlant[Regio],MATCH(tblVerkBerek[[#This Row],[Klant]],tblKlant[Klant],0))</f>
        <v>Zuid</v>
      </c>
      <c r="G307" t="str">
        <f>INDEX(tblProd[ProdNaam],MATCH(tblVerkBerek[[#This Row],[Prod]],tblProd[Product],0))</f>
        <v>Prod6</v>
      </c>
      <c r="H307" s="5">
        <f>tblVerkBerek[[#This Row],[Aantal]]*INDEX(tblProd[KostPrijs],MATCH(tblVerkBerek[[#This Row],[Prod]],tblProd[Product],0))</f>
        <v>1650</v>
      </c>
      <c r="I307" s="5">
        <f>tblVerkBerek[[#This Row],[Aantal]]*INDEX(tblProd[VerkPrijs],MATCH(tblVerkBerek[[#This Row],[Prod]],tblProd[Product],0))</f>
        <v>2200</v>
      </c>
      <c r="J307" s="5">
        <f>tblVerkBerek[[#This Row],[Omzet]]-tblVerkBerek[[#This Row],[Kosten]]</f>
        <v>550</v>
      </c>
      <c r="K307" s="4">
        <f>INDEX(tblKlant[Korting],MATCH(tblVerkBerek[[#This Row],[Klant]],tblKlant[Klant],0))</f>
        <v>0.01</v>
      </c>
      <c r="L307" s="5">
        <f>tblVerkBerek[[#This Row],[Omzet]]*(1-tblVerkBerek[[#This Row],[Korting]])-tblVerkBerek[[#This Row],[Kosten]]</f>
        <v>528</v>
      </c>
    </row>
    <row r="308" spans="2:12" x14ac:dyDescent="0.3">
      <c r="B308" s="1">
        <v>43529</v>
      </c>
      <c r="C308" t="s">
        <v>17</v>
      </c>
      <c r="D308" t="s">
        <v>5</v>
      </c>
      <c r="E308">
        <v>20</v>
      </c>
      <c r="F308" t="str">
        <f>INDEX(tblKlant[Regio],MATCH(tblVerkBerek[[#This Row],[Klant]],tblKlant[Klant],0))</f>
        <v>Zuid</v>
      </c>
      <c r="G308" t="str">
        <f>INDEX(tblProd[ProdNaam],MATCH(tblVerkBerek[[#This Row],[Prod]],tblProd[Product],0))</f>
        <v>Prod3</v>
      </c>
      <c r="H308" s="5">
        <f>tblVerkBerek[[#This Row],[Aantal]]*INDEX(tblProd[KostPrijs],MATCH(tblVerkBerek[[#This Row],[Prod]],tblProd[Product],0))</f>
        <v>2400</v>
      </c>
      <c r="I308" s="5">
        <f>tblVerkBerek[[#This Row],[Aantal]]*INDEX(tblProd[VerkPrijs],MATCH(tblVerkBerek[[#This Row],[Prod]],tblProd[Product],0))</f>
        <v>2900</v>
      </c>
      <c r="J308" s="5">
        <f>tblVerkBerek[[#This Row],[Omzet]]-tblVerkBerek[[#This Row],[Kosten]]</f>
        <v>500</v>
      </c>
      <c r="K308" s="4">
        <f>INDEX(tblKlant[Korting],MATCH(tblVerkBerek[[#This Row],[Klant]],tblKlant[Klant],0))</f>
        <v>0.05</v>
      </c>
      <c r="L308" s="5">
        <f>tblVerkBerek[[#This Row],[Omzet]]*(1-tblVerkBerek[[#This Row],[Korting]])-tblVerkBerek[[#This Row],[Kosten]]</f>
        <v>355</v>
      </c>
    </row>
    <row r="309" spans="2:12" x14ac:dyDescent="0.3">
      <c r="B309" s="1">
        <v>43566</v>
      </c>
      <c r="C309" t="s">
        <v>18</v>
      </c>
      <c r="D309" t="s">
        <v>10</v>
      </c>
      <c r="E309">
        <v>16</v>
      </c>
      <c r="F309" t="str">
        <f>INDEX(tblKlant[Regio],MATCH(tblVerkBerek[[#This Row],[Klant]],tblKlant[Klant],0))</f>
        <v>Noord</v>
      </c>
      <c r="G309" t="str">
        <f>INDEX(tblProd[ProdNaam],MATCH(tblVerkBerek[[#This Row],[Prod]],tblProd[Product],0))</f>
        <v>Prod4</v>
      </c>
      <c r="H309" s="5">
        <f>tblVerkBerek[[#This Row],[Aantal]]*INDEX(tblProd[KostPrijs],MATCH(tblVerkBerek[[#This Row],[Prod]],tblProd[Product],0))</f>
        <v>2080</v>
      </c>
      <c r="I309" s="5">
        <f>tblVerkBerek[[#This Row],[Aantal]]*INDEX(tblProd[VerkPrijs],MATCH(tblVerkBerek[[#This Row],[Prod]],tblProd[Product],0))</f>
        <v>2560</v>
      </c>
      <c r="J309" s="5">
        <f>tblVerkBerek[[#This Row],[Omzet]]-tblVerkBerek[[#This Row],[Kosten]]</f>
        <v>480</v>
      </c>
      <c r="K309" s="4">
        <f>INDEX(tblKlant[Korting],MATCH(tblVerkBerek[[#This Row],[Klant]],tblKlant[Klant],0))</f>
        <v>0</v>
      </c>
      <c r="L309" s="5">
        <f>tblVerkBerek[[#This Row],[Omzet]]*(1-tblVerkBerek[[#This Row],[Korting]])-tblVerkBerek[[#This Row],[Kosten]]</f>
        <v>480</v>
      </c>
    </row>
    <row r="310" spans="2:12" x14ac:dyDescent="0.3">
      <c r="B310" s="1">
        <v>43633</v>
      </c>
      <c r="C310" t="s">
        <v>12</v>
      </c>
      <c r="D310" t="s">
        <v>5</v>
      </c>
      <c r="E310">
        <v>18</v>
      </c>
      <c r="F310" t="str">
        <f>INDEX(tblKlant[Regio],MATCH(tblVerkBerek[[#This Row],[Klant]],tblKlant[Klant],0))</f>
        <v>Noord</v>
      </c>
      <c r="G310" t="str">
        <f>INDEX(tblProd[ProdNaam],MATCH(tblVerkBerek[[#This Row],[Prod]],tblProd[Product],0))</f>
        <v>Prod3</v>
      </c>
      <c r="H310" s="5">
        <f>tblVerkBerek[[#This Row],[Aantal]]*INDEX(tblProd[KostPrijs],MATCH(tblVerkBerek[[#This Row],[Prod]],tblProd[Product],0))</f>
        <v>2160</v>
      </c>
      <c r="I310" s="5">
        <f>tblVerkBerek[[#This Row],[Aantal]]*INDEX(tblProd[VerkPrijs],MATCH(tblVerkBerek[[#This Row],[Prod]],tblProd[Product],0))</f>
        <v>2610</v>
      </c>
      <c r="J310" s="5">
        <f>tblVerkBerek[[#This Row],[Omzet]]-tblVerkBerek[[#This Row],[Kosten]]</f>
        <v>450</v>
      </c>
      <c r="K310" s="4">
        <f>INDEX(tblKlant[Korting],MATCH(tblVerkBerek[[#This Row],[Klant]],tblKlant[Klant],0))</f>
        <v>0.01</v>
      </c>
      <c r="L310" s="5">
        <f>tblVerkBerek[[#This Row],[Omzet]]*(1-tblVerkBerek[[#This Row],[Korting]])-tblVerkBerek[[#This Row],[Kosten]]</f>
        <v>423.90000000000009</v>
      </c>
    </row>
    <row r="311" spans="2:12" x14ac:dyDescent="0.3">
      <c r="B311" s="1">
        <v>43296</v>
      </c>
      <c r="C311" t="s">
        <v>11</v>
      </c>
      <c r="D311" t="s">
        <v>10</v>
      </c>
      <c r="E311">
        <v>14</v>
      </c>
      <c r="F311" t="str">
        <f>INDEX(tblKlant[Regio],MATCH(tblVerkBerek[[#This Row],[Klant]],tblKlant[Klant],0))</f>
        <v>Noord</v>
      </c>
      <c r="G311" t="str">
        <f>INDEX(tblProd[ProdNaam],MATCH(tblVerkBerek[[#This Row],[Prod]],tblProd[Product],0))</f>
        <v>Prod4</v>
      </c>
      <c r="H311" s="5">
        <f>tblVerkBerek[[#This Row],[Aantal]]*INDEX(tblProd[KostPrijs],MATCH(tblVerkBerek[[#This Row],[Prod]],tblProd[Product],0))</f>
        <v>1820</v>
      </c>
      <c r="I311" s="5">
        <f>tblVerkBerek[[#This Row],[Aantal]]*INDEX(tblProd[VerkPrijs],MATCH(tblVerkBerek[[#This Row],[Prod]],tblProd[Product],0))</f>
        <v>2240</v>
      </c>
      <c r="J311" s="5">
        <f>tblVerkBerek[[#This Row],[Omzet]]-tblVerkBerek[[#This Row],[Kosten]]</f>
        <v>420</v>
      </c>
      <c r="K311" s="4">
        <f>INDEX(tblKlant[Korting],MATCH(tblVerkBerek[[#This Row],[Klant]],tblKlant[Klant],0))</f>
        <v>0</v>
      </c>
      <c r="L311" s="5">
        <f>tblVerkBerek[[#This Row],[Omzet]]*(1-tblVerkBerek[[#This Row],[Korting]])-tblVerkBerek[[#This Row],[Kosten]]</f>
        <v>420</v>
      </c>
    </row>
    <row r="312" spans="2:12" x14ac:dyDescent="0.3">
      <c r="B312" s="1">
        <v>43353</v>
      </c>
      <c r="C312" t="s">
        <v>11</v>
      </c>
      <c r="D312" t="s">
        <v>14</v>
      </c>
      <c r="E312">
        <v>8</v>
      </c>
      <c r="F312" t="str">
        <f>INDEX(tblKlant[Regio],MATCH(tblVerkBerek[[#This Row],[Klant]],tblKlant[Klant],0))</f>
        <v>Noord</v>
      </c>
      <c r="G312" t="str">
        <f>INDEX(tblProd[ProdNaam],MATCH(tblVerkBerek[[#This Row],[Prod]],tblProd[Product],0))</f>
        <v>Prod1</v>
      </c>
      <c r="H312" s="5">
        <f>tblVerkBerek[[#This Row],[Aantal]]*INDEX(tblProd[KostPrijs],MATCH(tblVerkBerek[[#This Row],[Prod]],tblProd[Product],0))</f>
        <v>800</v>
      </c>
      <c r="I312" s="5">
        <f>tblVerkBerek[[#This Row],[Aantal]]*INDEX(tblProd[VerkPrijs],MATCH(tblVerkBerek[[#This Row],[Prod]],tblProd[Product],0))</f>
        <v>1000</v>
      </c>
      <c r="J312" s="5">
        <f>tblVerkBerek[[#This Row],[Omzet]]-tblVerkBerek[[#This Row],[Kosten]]</f>
        <v>200</v>
      </c>
      <c r="K312" s="4">
        <f>INDEX(tblKlant[Korting],MATCH(tblVerkBerek[[#This Row],[Klant]],tblKlant[Klant],0))</f>
        <v>0</v>
      </c>
      <c r="L312" s="5">
        <f>tblVerkBerek[[#This Row],[Omzet]]*(1-tblVerkBerek[[#This Row],[Korting]])-tblVerkBerek[[#This Row],[Kosten]]</f>
        <v>200</v>
      </c>
    </row>
    <row r="313" spans="2:12" x14ac:dyDescent="0.3">
      <c r="B313" s="1">
        <v>43288</v>
      </c>
      <c r="C313" t="s">
        <v>18</v>
      </c>
      <c r="D313" t="s">
        <v>10</v>
      </c>
      <c r="E313">
        <v>8</v>
      </c>
      <c r="F313" t="str">
        <f>INDEX(tblKlant[Regio],MATCH(tblVerkBerek[[#This Row],[Klant]],tblKlant[Klant],0))</f>
        <v>Noord</v>
      </c>
      <c r="G313" t="str">
        <f>INDEX(tblProd[ProdNaam],MATCH(tblVerkBerek[[#This Row],[Prod]],tblProd[Product],0))</f>
        <v>Prod4</v>
      </c>
      <c r="H313" s="5">
        <f>tblVerkBerek[[#This Row],[Aantal]]*INDEX(tblProd[KostPrijs],MATCH(tblVerkBerek[[#This Row],[Prod]],tblProd[Product],0))</f>
        <v>1040</v>
      </c>
      <c r="I313" s="5">
        <f>tblVerkBerek[[#This Row],[Aantal]]*INDEX(tblProd[VerkPrijs],MATCH(tblVerkBerek[[#This Row],[Prod]],tblProd[Product],0))</f>
        <v>1280</v>
      </c>
      <c r="J313" s="5">
        <f>tblVerkBerek[[#This Row],[Omzet]]-tblVerkBerek[[#This Row],[Kosten]]</f>
        <v>240</v>
      </c>
      <c r="K313" s="4">
        <f>INDEX(tblKlant[Korting],MATCH(tblVerkBerek[[#This Row],[Klant]],tblKlant[Klant],0))</f>
        <v>0</v>
      </c>
      <c r="L313" s="5">
        <f>tblVerkBerek[[#This Row],[Omzet]]*(1-tblVerkBerek[[#This Row],[Korting]])-tblVerkBerek[[#This Row],[Kosten]]</f>
        <v>240</v>
      </c>
    </row>
    <row r="314" spans="2:12" x14ac:dyDescent="0.3">
      <c r="B314" s="1">
        <v>43419</v>
      </c>
      <c r="C314" t="s">
        <v>18</v>
      </c>
      <c r="D314" t="s">
        <v>14</v>
      </c>
      <c r="E314">
        <v>5</v>
      </c>
      <c r="F314" t="str">
        <f>INDEX(tblKlant[Regio],MATCH(tblVerkBerek[[#This Row],[Klant]],tblKlant[Klant],0))</f>
        <v>Noord</v>
      </c>
      <c r="G314" t="str">
        <f>INDEX(tblProd[ProdNaam],MATCH(tblVerkBerek[[#This Row],[Prod]],tblProd[Product],0))</f>
        <v>Prod1</v>
      </c>
      <c r="H314" s="5">
        <f>tblVerkBerek[[#This Row],[Aantal]]*INDEX(tblProd[KostPrijs],MATCH(tblVerkBerek[[#This Row],[Prod]],tblProd[Product],0))</f>
        <v>500</v>
      </c>
      <c r="I314" s="5">
        <f>tblVerkBerek[[#This Row],[Aantal]]*INDEX(tblProd[VerkPrijs],MATCH(tblVerkBerek[[#This Row],[Prod]],tblProd[Product],0))</f>
        <v>625</v>
      </c>
      <c r="J314" s="5">
        <f>tblVerkBerek[[#This Row],[Omzet]]-tblVerkBerek[[#This Row],[Kosten]]</f>
        <v>125</v>
      </c>
      <c r="K314" s="4">
        <f>INDEX(tblKlant[Korting],MATCH(tblVerkBerek[[#This Row],[Klant]],tblKlant[Klant],0))</f>
        <v>0</v>
      </c>
      <c r="L314" s="5">
        <f>tblVerkBerek[[#This Row],[Omzet]]*(1-tblVerkBerek[[#This Row],[Korting]])-tblVerkBerek[[#This Row],[Kosten]]</f>
        <v>125</v>
      </c>
    </row>
    <row r="315" spans="2:12" x14ac:dyDescent="0.3">
      <c r="B315" s="1">
        <v>43378</v>
      </c>
      <c r="C315" t="s">
        <v>8</v>
      </c>
      <c r="D315" t="s">
        <v>16</v>
      </c>
      <c r="E315">
        <v>18</v>
      </c>
      <c r="F315" t="str">
        <f>INDEX(tblKlant[Regio],MATCH(tblVerkBerek[[#This Row],[Klant]],tblKlant[Klant],0))</f>
        <v>Zuid</v>
      </c>
      <c r="G315" t="str">
        <f>INDEX(tblProd[ProdNaam],MATCH(tblVerkBerek[[#This Row],[Prod]],tblProd[Product],0))</f>
        <v>Prod5</v>
      </c>
      <c r="H315" s="5">
        <f>tblVerkBerek[[#This Row],[Aantal]]*INDEX(tblProd[KostPrijs],MATCH(tblVerkBerek[[#This Row],[Prod]],tblProd[Product],0))</f>
        <v>2520</v>
      </c>
      <c r="I315" s="5">
        <f>tblVerkBerek[[#This Row],[Aantal]]*INDEX(tblProd[VerkPrijs],MATCH(tblVerkBerek[[#This Row],[Prod]],tblProd[Product],0))</f>
        <v>3240</v>
      </c>
      <c r="J315" s="5">
        <f>tblVerkBerek[[#This Row],[Omzet]]-tblVerkBerek[[#This Row],[Kosten]]</f>
        <v>720</v>
      </c>
      <c r="K315" s="4">
        <f>INDEX(tblKlant[Korting],MATCH(tblVerkBerek[[#This Row],[Klant]],tblKlant[Klant],0))</f>
        <v>0.01</v>
      </c>
      <c r="L315" s="5">
        <f>tblVerkBerek[[#This Row],[Omzet]]*(1-tblVerkBerek[[#This Row],[Korting]])-tblVerkBerek[[#This Row],[Kosten]]</f>
        <v>687.59999999999991</v>
      </c>
    </row>
    <row r="316" spans="2:12" x14ac:dyDescent="0.3">
      <c r="B316" s="1">
        <v>43918</v>
      </c>
      <c r="C316" t="s">
        <v>15</v>
      </c>
      <c r="D316" t="s">
        <v>10</v>
      </c>
      <c r="E316">
        <v>14</v>
      </c>
      <c r="F316" t="str">
        <f>INDEX(tblKlant[Regio],MATCH(tblVerkBerek[[#This Row],[Klant]],tblKlant[Klant],0))</f>
        <v>Noord</v>
      </c>
      <c r="G316" t="str">
        <f>INDEX(tblProd[ProdNaam],MATCH(tblVerkBerek[[#This Row],[Prod]],tblProd[Product],0))</f>
        <v>Prod4</v>
      </c>
      <c r="H316" s="5">
        <f>tblVerkBerek[[#This Row],[Aantal]]*INDEX(tblProd[KostPrijs],MATCH(tblVerkBerek[[#This Row],[Prod]],tblProd[Product],0))</f>
        <v>1820</v>
      </c>
      <c r="I316" s="5">
        <f>tblVerkBerek[[#This Row],[Aantal]]*INDEX(tblProd[VerkPrijs],MATCH(tblVerkBerek[[#This Row],[Prod]],tblProd[Product],0))</f>
        <v>2240</v>
      </c>
      <c r="J316" s="5">
        <f>tblVerkBerek[[#This Row],[Omzet]]-tblVerkBerek[[#This Row],[Kosten]]</f>
        <v>420</v>
      </c>
      <c r="K316" s="4">
        <f>INDEX(tblKlant[Korting],MATCH(tblVerkBerek[[#This Row],[Klant]],tblKlant[Klant],0))</f>
        <v>0.01</v>
      </c>
      <c r="L316" s="5">
        <f>tblVerkBerek[[#This Row],[Omzet]]*(1-tblVerkBerek[[#This Row],[Korting]])-tblVerkBerek[[#This Row],[Kosten]]</f>
        <v>397.59999999999991</v>
      </c>
    </row>
    <row r="317" spans="2:12" x14ac:dyDescent="0.3">
      <c r="B317" s="1">
        <v>43333</v>
      </c>
      <c r="C317" t="s">
        <v>8</v>
      </c>
      <c r="D317" t="s">
        <v>19</v>
      </c>
      <c r="E317">
        <v>12</v>
      </c>
      <c r="F317" t="str">
        <f>INDEX(tblKlant[Regio],MATCH(tblVerkBerek[[#This Row],[Klant]],tblKlant[Klant],0))</f>
        <v>Zuid</v>
      </c>
      <c r="G317" t="str">
        <f>INDEX(tblProd[ProdNaam],MATCH(tblVerkBerek[[#This Row],[Prod]],tblProd[Product],0))</f>
        <v>Prod2</v>
      </c>
      <c r="H317" s="5">
        <f>tblVerkBerek[[#This Row],[Aantal]]*INDEX(tblProd[KostPrijs],MATCH(tblVerkBerek[[#This Row],[Prod]],tblProd[Product],0))</f>
        <v>1320</v>
      </c>
      <c r="I317" s="5">
        <f>tblVerkBerek[[#This Row],[Aantal]]*INDEX(tblProd[VerkPrijs],MATCH(tblVerkBerek[[#This Row],[Prod]],tblProd[Product],0))</f>
        <v>1620</v>
      </c>
      <c r="J317" s="5">
        <f>tblVerkBerek[[#This Row],[Omzet]]-tblVerkBerek[[#This Row],[Kosten]]</f>
        <v>300</v>
      </c>
      <c r="K317" s="4">
        <f>INDEX(tblKlant[Korting],MATCH(tblVerkBerek[[#This Row],[Klant]],tblKlant[Klant],0))</f>
        <v>0.01</v>
      </c>
      <c r="L317" s="5">
        <f>tblVerkBerek[[#This Row],[Omzet]]*(1-tblVerkBerek[[#This Row],[Korting]])-tblVerkBerek[[#This Row],[Kosten]]</f>
        <v>283.79999999999995</v>
      </c>
    </row>
    <row r="318" spans="2:12" x14ac:dyDescent="0.3">
      <c r="B318" s="1">
        <v>43874</v>
      </c>
      <c r="C318" t="s">
        <v>15</v>
      </c>
      <c r="D318" t="s">
        <v>19</v>
      </c>
      <c r="E318">
        <v>11</v>
      </c>
      <c r="F318" t="str">
        <f>INDEX(tblKlant[Regio],MATCH(tblVerkBerek[[#This Row],[Klant]],tblKlant[Klant],0))</f>
        <v>Noord</v>
      </c>
      <c r="G318" t="str">
        <f>INDEX(tblProd[ProdNaam],MATCH(tblVerkBerek[[#This Row],[Prod]],tblProd[Product],0))</f>
        <v>Prod2</v>
      </c>
      <c r="H318" s="5">
        <f>tblVerkBerek[[#This Row],[Aantal]]*INDEX(tblProd[KostPrijs],MATCH(tblVerkBerek[[#This Row],[Prod]],tblProd[Product],0))</f>
        <v>1210</v>
      </c>
      <c r="I318" s="5">
        <f>tblVerkBerek[[#This Row],[Aantal]]*INDEX(tblProd[VerkPrijs],MATCH(tblVerkBerek[[#This Row],[Prod]],tblProd[Product],0))</f>
        <v>1485</v>
      </c>
      <c r="J318" s="5">
        <f>tblVerkBerek[[#This Row],[Omzet]]-tblVerkBerek[[#This Row],[Kosten]]</f>
        <v>275</v>
      </c>
      <c r="K318" s="4">
        <f>INDEX(tblKlant[Korting],MATCH(tblVerkBerek[[#This Row],[Klant]],tblKlant[Klant],0))</f>
        <v>0.01</v>
      </c>
      <c r="L318" s="5">
        <f>tblVerkBerek[[#This Row],[Omzet]]*(1-tblVerkBerek[[#This Row],[Korting]])-tblVerkBerek[[#This Row],[Kosten]]</f>
        <v>260.15000000000009</v>
      </c>
    </row>
    <row r="319" spans="2:12" x14ac:dyDescent="0.3">
      <c r="B319" s="1">
        <v>43748</v>
      </c>
      <c r="C319" t="s">
        <v>18</v>
      </c>
      <c r="D319" t="s">
        <v>14</v>
      </c>
      <c r="E319">
        <v>7</v>
      </c>
      <c r="F319" t="str">
        <f>INDEX(tblKlant[Regio],MATCH(tblVerkBerek[[#This Row],[Klant]],tblKlant[Klant],0))</f>
        <v>Noord</v>
      </c>
      <c r="G319" t="str">
        <f>INDEX(tblProd[ProdNaam],MATCH(tblVerkBerek[[#This Row],[Prod]],tblProd[Product],0))</f>
        <v>Prod1</v>
      </c>
      <c r="H319" s="5">
        <f>tblVerkBerek[[#This Row],[Aantal]]*INDEX(tblProd[KostPrijs],MATCH(tblVerkBerek[[#This Row],[Prod]],tblProd[Product],0))</f>
        <v>700</v>
      </c>
      <c r="I319" s="5">
        <f>tblVerkBerek[[#This Row],[Aantal]]*INDEX(tblProd[VerkPrijs],MATCH(tblVerkBerek[[#This Row],[Prod]],tblProd[Product],0))</f>
        <v>875</v>
      </c>
      <c r="J319" s="5">
        <f>tblVerkBerek[[#This Row],[Omzet]]-tblVerkBerek[[#This Row],[Kosten]]</f>
        <v>175</v>
      </c>
      <c r="K319" s="4">
        <f>INDEX(tblKlant[Korting],MATCH(tblVerkBerek[[#This Row],[Klant]],tblKlant[Klant],0))</f>
        <v>0</v>
      </c>
      <c r="L319" s="5">
        <f>tblVerkBerek[[#This Row],[Omzet]]*(1-tblVerkBerek[[#This Row],[Korting]])-tblVerkBerek[[#This Row],[Kosten]]</f>
        <v>175</v>
      </c>
    </row>
    <row r="320" spans="2:12" x14ac:dyDescent="0.3">
      <c r="B320" s="1">
        <v>43609</v>
      </c>
      <c r="C320" t="s">
        <v>15</v>
      </c>
      <c r="D320" t="s">
        <v>14</v>
      </c>
      <c r="E320">
        <v>16</v>
      </c>
      <c r="F320" t="str">
        <f>INDEX(tblKlant[Regio],MATCH(tblVerkBerek[[#This Row],[Klant]],tblKlant[Klant],0))</f>
        <v>Noord</v>
      </c>
      <c r="G320" t="str">
        <f>INDEX(tblProd[ProdNaam],MATCH(tblVerkBerek[[#This Row],[Prod]],tblProd[Product],0))</f>
        <v>Prod1</v>
      </c>
      <c r="H320" s="5">
        <f>tblVerkBerek[[#This Row],[Aantal]]*INDEX(tblProd[KostPrijs],MATCH(tblVerkBerek[[#This Row],[Prod]],tblProd[Product],0))</f>
        <v>1600</v>
      </c>
      <c r="I320" s="5">
        <f>tblVerkBerek[[#This Row],[Aantal]]*INDEX(tblProd[VerkPrijs],MATCH(tblVerkBerek[[#This Row],[Prod]],tblProd[Product],0))</f>
        <v>2000</v>
      </c>
      <c r="J320" s="5">
        <f>tblVerkBerek[[#This Row],[Omzet]]-tblVerkBerek[[#This Row],[Kosten]]</f>
        <v>400</v>
      </c>
      <c r="K320" s="4">
        <f>INDEX(tblKlant[Korting],MATCH(tblVerkBerek[[#This Row],[Klant]],tblKlant[Klant],0))</f>
        <v>0.01</v>
      </c>
      <c r="L320" s="5">
        <f>tblVerkBerek[[#This Row],[Omzet]]*(1-tblVerkBerek[[#This Row],[Korting]])-tblVerkBerek[[#This Row],[Kosten]]</f>
        <v>380</v>
      </c>
    </row>
    <row r="321" spans="2:12" x14ac:dyDescent="0.3">
      <c r="B321" s="1">
        <v>43294</v>
      </c>
      <c r="C321" t="s">
        <v>13</v>
      </c>
      <c r="D321" t="s">
        <v>5</v>
      </c>
      <c r="E321">
        <v>19</v>
      </c>
      <c r="F321" t="str">
        <f>INDEX(tblKlant[Regio],MATCH(tblVerkBerek[[#This Row],[Klant]],tblKlant[Klant],0))</f>
        <v>Zuid</v>
      </c>
      <c r="G321" t="str">
        <f>INDEX(tblProd[ProdNaam],MATCH(tblVerkBerek[[#This Row],[Prod]],tblProd[Product],0))</f>
        <v>Prod3</v>
      </c>
      <c r="H321" s="5">
        <f>tblVerkBerek[[#This Row],[Aantal]]*INDEX(tblProd[KostPrijs],MATCH(tblVerkBerek[[#This Row],[Prod]],tblProd[Product],0))</f>
        <v>2280</v>
      </c>
      <c r="I321" s="5">
        <f>tblVerkBerek[[#This Row],[Aantal]]*INDEX(tblProd[VerkPrijs],MATCH(tblVerkBerek[[#This Row],[Prod]],tblProd[Product],0))</f>
        <v>2755</v>
      </c>
      <c r="J321" s="5">
        <f>tblVerkBerek[[#This Row],[Omzet]]-tblVerkBerek[[#This Row],[Kosten]]</f>
        <v>475</v>
      </c>
      <c r="K321" s="4">
        <f>INDEX(tblKlant[Korting],MATCH(tblVerkBerek[[#This Row],[Klant]],tblKlant[Klant],0))</f>
        <v>0.05</v>
      </c>
      <c r="L321" s="5">
        <f>tblVerkBerek[[#This Row],[Omzet]]*(1-tblVerkBerek[[#This Row],[Korting]])-tblVerkBerek[[#This Row],[Kosten]]</f>
        <v>337.25</v>
      </c>
    </row>
    <row r="322" spans="2:12" x14ac:dyDescent="0.3">
      <c r="B322" s="1">
        <v>43655</v>
      </c>
      <c r="C322" t="s">
        <v>13</v>
      </c>
      <c r="D322" t="s">
        <v>16</v>
      </c>
      <c r="E322">
        <v>17</v>
      </c>
      <c r="F322" t="str">
        <f>INDEX(tblKlant[Regio],MATCH(tblVerkBerek[[#This Row],[Klant]],tblKlant[Klant],0))</f>
        <v>Zuid</v>
      </c>
      <c r="G322" t="str">
        <f>INDEX(tblProd[ProdNaam],MATCH(tblVerkBerek[[#This Row],[Prod]],tblProd[Product],0))</f>
        <v>Prod5</v>
      </c>
      <c r="H322" s="5">
        <f>tblVerkBerek[[#This Row],[Aantal]]*INDEX(tblProd[KostPrijs],MATCH(tblVerkBerek[[#This Row],[Prod]],tblProd[Product],0))</f>
        <v>2380</v>
      </c>
      <c r="I322" s="5">
        <f>tblVerkBerek[[#This Row],[Aantal]]*INDEX(tblProd[VerkPrijs],MATCH(tblVerkBerek[[#This Row],[Prod]],tblProd[Product],0))</f>
        <v>3060</v>
      </c>
      <c r="J322" s="5">
        <f>tblVerkBerek[[#This Row],[Omzet]]-tblVerkBerek[[#This Row],[Kosten]]</f>
        <v>680</v>
      </c>
      <c r="K322" s="4">
        <f>INDEX(tblKlant[Korting],MATCH(tblVerkBerek[[#This Row],[Klant]],tblKlant[Klant],0))</f>
        <v>0.05</v>
      </c>
      <c r="L322" s="5">
        <f>tblVerkBerek[[#This Row],[Omzet]]*(1-tblVerkBerek[[#This Row],[Korting]])-tblVerkBerek[[#This Row],[Kosten]]</f>
        <v>527</v>
      </c>
    </row>
    <row r="323" spans="2:12" x14ac:dyDescent="0.3">
      <c r="B323" s="1">
        <v>43917</v>
      </c>
      <c r="C323" t="s">
        <v>8</v>
      </c>
      <c r="D323" t="s">
        <v>10</v>
      </c>
      <c r="E323">
        <v>10</v>
      </c>
      <c r="F323" t="str">
        <f>INDEX(tblKlant[Regio],MATCH(tblVerkBerek[[#This Row],[Klant]],tblKlant[Klant],0))</f>
        <v>Zuid</v>
      </c>
      <c r="G323" t="str">
        <f>INDEX(tblProd[ProdNaam],MATCH(tblVerkBerek[[#This Row],[Prod]],tblProd[Product],0))</f>
        <v>Prod4</v>
      </c>
      <c r="H323" s="5">
        <f>tblVerkBerek[[#This Row],[Aantal]]*INDEX(tblProd[KostPrijs],MATCH(tblVerkBerek[[#This Row],[Prod]],tblProd[Product],0))</f>
        <v>1300</v>
      </c>
      <c r="I323" s="5">
        <f>tblVerkBerek[[#This Row],[Aantal]]*INDEX(tblProd[VerkPrijs],MATCH(tblVerkBerek[[#This Row],[Prod]],tblProd[Product],0))</f>
        <v>1600</v>
      </c>
      <c r="J323" s="5">
        <f>tblVerkBerek[[#This Row],[Omzet]]-tblVerkBerek[[#This Row],[Kosten]]</f>
        <v>300</v>
      </c>
      <c r="K323" s="4">
        <f>INDEX(tblKlant[Korting],MATCH(tblVerkBerek[[#This Row],[Klant]],tblKlant[Klant],0))</f>
        <v>0.01</v>
      </c>
      <c r="L323" s="5">
        <f>tblVerkBerek[[#This Row],[Omzet]]*(1-tblVerkBerek[[#This Row],[Korting]])-tblVerkBerek[[#This Row],[Kosten]]</f>
        <v>284</v>
      </c>
    </row>
    <row r="324" spans="2:12" x14ac:dyDescent="0.3">
      <c r="B324" s="1">
        <v>43880</v>
      </c>
      <c r="C324" t="s">
        <v>12</v>
      </c>
      <c r="D324" t="s">
        <v>7</v>
      </c>
      <c r="E324">
        <v>10</v>
      </c>
      <c r="F324" t="str">
        <f>INDEX(tblKlant[Regio],MATCH(tblVerkBerek[[#This Row],[Klant]],tblKlant[Klant],0))</f>
        <v>Noord</v>
      </c>
      <c r="G324" t="str">
        <f>INDEX(tblProd[ProdNaam],MATCH(tblVerkBerek[[#This Row],[Prod]],tblProd[Product],0))</f>
        <v>Prod6</v>
      </c>
      <c r="H324" s="5">
        <f>tblVerkBerek[[#This Row],[Aantal]]*INDEX(tblProd[KostPrijs],MATCH(tblVerkBerek[[#This Row],[Prod]],tblProd[Product],0))</f>
        <v>1500</v>
      </c>
      <c r="I324" s="5">
        <f>tblVerkBerek[[#This Row],[Aantal]]*INDEX(tblProd[VerkPrijs],MATCH(tblVerkBerek[[#This Row],[Prod]],tblProd[Product],0))</f>
        <v>2000</v>
      </c>
      <c r="J324" s="5">
        <f>tblVerkBerek[[#This Row],[Omzet]]-tblVerkBerek[[#This Row],[Kosten]]</f>
        <v>500</v>
      </c>
      <c r="K324" s="4">
        <f>INDEX(tblKlant[Korting],MATCH(tblVerkBerek[[#This Row],[Klant]],tblKlant[Klant],0))</f>
        <v>0.01</v>
      </c>
      <c r="L324" s="5">
        <f>tblVerkBerek[[#This Row],[Omzet]]*(1-tblVerkBerek[[#This Row],[Korting]])-tblVerkBerek[[#This Row],[Kosten]]</f>
        <v>480</v>
      </c>
    </row>
    <row r="325" spans="2:12" x14ac:dyDescent="0.3">
      <c r="B325" s="1">
        <v>43278</v>
      </c>
      <c r="C325" t="s">
        <v>17</v>
      </c>
      <c r="D325" t="s">
        <v>5</v>
      </c>
      <c r="E325">
        <v>7</v>
      </c>
      <c r="F325" t="str">
        <f>INDEX(tblKlant[Regio],MATCH(tblVerkBerek[[#This Row],[Klant]],tblKlant[Klant],0))</f>
        <v>Zuid</v>
      </c>
      <c r="G325" t="str">
        <f>INDEX(tblProd[ProdNaam],MATCH(tblVerkBerek[[#This Row],[Prod]],tblProd[Product],0))</f>
        <v>Prod3</v>
      </c>
      <c r="H325" s="5">
        <f>tblVerkBerek[[#This Row],[Aantal]]*INDEX(tblProd[KostPrijs],MATCH(tblVerkBerek[[#This Row],[Prod]],tblProd[Product],0))</f>
        <v>840</v>
      </c>
      <c r="I325" s="5">
        <f>tblVerkBerek[[#This Row],[Aantal]]*INDEX(tblProd[VerkPrijs],MATCH(tblVerkBerek[[#This Row],[Prod]],tblProd[Product],0))</f>
        <v>1015</v>
      </c>
      <c r="J325" s="5">
        <f>tblVerkBerek[[#This Row],[Omzet]]-tblVerkBerek[[#This Row],[Kosten]]</f>
        <v>175</v>
      </c>
      <c r="K325" s="4">
        <f>INDEX(tblKlant[Korting],MATCH(tblVerkBerek[[#This Row],[Klant]],tblKlant[Klant],0))</f>
        <v>0.05</v>
      </c>
      <c r="L325" s="5">
        <f>tblVerkBerek[[#This Row],[Omzet]]*(1-tblVerkBerek[[#This Row],[Korting]])-tblVerkBerek[[#This Row],[Kosten]]</f>
        <v>124.25</v>
      </c>
    </row>
    <row r="326" spans="2:12" x14ac:dyDescent="0.3">
      <c r="B326" s="1">
        <v>43798</v>
      </c>
      <c r="C326" t="s">
        <v>15</v>
      </c>
      <c r="D326" t="s">
        <v>16</v>
      </c>
      <c r="E326">
        <v>9</v>
      </c>
      <c r="F326" t="str">
        <f>INDEX(tblKlant[Regio],MATCH(tblVerkBerek[[#This Row],[Klant]],tblKlant[Klant],0))</f>
        <v>Noord</v>
      </c>
      <c r="G326" t="str">
        <f>INDEX(tblProd[ProdNaam],MATCH(tblVerkBerek[[#This Row],[Prod]],tblProd[Product],0))</f>
        <v>Prod5</v>
      </c>
      <c r="H326" s="5">
        <f>tblVerkBerek[[#This Row],[Aantal]]*INDEX(tblProd[KostPrijs],MATCH(tblVerkBerek[[#This Row],[Prod]],tblProd[Product],0))</f>
        <v>1260</v>
      </c>
      <c r="I326" s="5">
        <f>tblVerkBerek[[#This Row],[Aantal]]*INDEX(tblProd[VerkPrijs],MATCH(tblVerkBerek[[#This Row],[Prod]],tblProd[Product],0))</f>
        <v>1620</v>
      </c>
      <c r="J326" s="5">
        <f>tblVerkBerek[[#This Row],[Omzet]]-tblVerkBerek[[#This Row],[Kosten]]</f>
        <v>360</v>
      </c>
      <c r="K326" s="4">
        <f>INDEX(tblKlant[Korting],MATCH(tblVerkBerek[[#This Row],[Klant]],tblKlant[Klant],0))</f>
        <v>0.01</v>
      </c>
      <c r="L326" s="5">
        <f>tblVerkBerek[[#This Row],[Omzet]]*(1-tblVerkBerek[[#This Row],[Korting]])-tblVerkBerek[[#This Row],[Kosten]]</f>
        <v>343.79999999999995</v>
      </c>
    </row>
    <row r="327" spans="2:12" x14ac:dyDescent="0.3">
      <c r="B327" s="1">
        <v>43415</v>
      </c>
      <c r="C327" t="s">
        <v>17</v>
      </c>
      <c r="D327" t="s">
        <v>7</v>
      </c>
      <c r="E327">
        <v>15</v>
      </c>
      <c r="F327" t="str">
        <f>INDEX(tblKlant[Regio],MATCH(tblVerkBerek[[#This Row],[Klant]],tblKlant[Klant],0))</f>
        <v>Zuid</v>
      </c>
      <c r="G327" t="str">
        <f>INDEX(tblProd[ProdNaam],MATCH(tblVerkBerek[[#This Row],[Prod]],tblProd[Product],0))</f>
        <v>Prod6</v>
      </c>
      <c r="H327" s="5">
        <f>tblVerkBerek[[#This Row],[Aantal]]*INDEX(tblProd[KostPrijs],MATCH(tblVerkBerek[[#This Row],[Prod]],tblProd[Product],0))</f>
        <v>2250</v>
      </c>
      <c r="I327" s="5">
        <f>tblVerkBerek[[#This Row],[Aantal]]*INDEX(tblProd[VerkPrijs],MATCH(tblVerkBerek[[#This Row],[Prod]],tblProd[Product],0))</f>
        <v>3000</v>
      </c>
      <c r="J327" s="5">
        <f>tblVerkBerek[[#This Row],[Omzet]]-tblVerkBerek[[#This Row],[Kosten]]</f>
        <v>750</v>
      </c>
      <c r="K327" s="4">
        <f>INDEX(tblKlant[Korting],MATCH(tblVerkBerek[[#This Row],[Klant]],tblKlant[Klant],0))</f>
        <v>0.05</v>
      </c>
      <c r="L327" s="5">
        <f>tblVerkBerek[[#This Row],[Omzet]]*(1-tblVerkBerek[[#This Row],[Korting]])-tblVerkBerek[[#This Row],[Kosten]]</f>
        <v>600</v>
      </c>
    </row>
    <row r="328" spans="2:12" x14ac:dyDescent="0.3">
      <c r="B328" s="1">
        <v>43863</v>
      </c>
      <c r="C328" t="s">
        <v>12</v>
      </c>
      <c r="D328" t="s">
        <v>14</v>
      </c>
      <c r="E328">
        <v>6</v>
      </c>
      <c r="F328" t="str">
        <f>INDEX(tblKlant[Regio],MATCH(tblVerkBerek[[#This Row],[Klant]],tblKlant[Klant],0))</f>
        <v>Noord</v>
      </c>
      <c r="G328" t="str">
        <f>INDEX(tblProd[ProdNaam],MATCH(tblVerkBerek[[#This Row],[Prod]],tblProd[Product],0))</f>
        <v>Prod1</v>
      </c>
      <c r="H328" s="5">
        <f>tblVerkBerek[[#This Row],[Aantal]]*INDEX(tblProd[KostPrijs],MATCH(tblVerkBerek[[#This Row],[Prod]],tblProd[Product],0))</f>
        <v>600</v>
      </c>
      <c r="I328" s="5">
        <f>tblVerkBerek[[#This Row],[Aantal]]*INDEX(tblProd[VerkPrijs],MATCH(tblVerkBerek[[#This Row],[Prod]],tblProd[Product],0))</f>
        <v>750</v>
      </c>
      <c r="J328" s="5">
        <f>tblVerkBerek[[#This Row],[Omzet]]-tblVerkBerek[[#This Row],[Kosten]]</f>
        <v>150</v>
      </c>
      <c r="K328" s="4">
        <f>INDEX(tblKlant[Korting],MATCH(tblVerkBerek[[#This Row],[Klant]],tblKlant[Klant],0))</f>
        <v>0.01</v>
      </c>
      <c r="L328" s="5">
        <f>tblVerkBerek[[#This Row],[Omzet]]*(1-tblVerkBerek[[#This Row],[Korting]])-tblVerkBerek[[#This Row],[Kosten]]</f>
        <v>142.5</v>
      </c>
    </row>
    <row r="329" spans="2:12" x14ac:dyDescent="0.3">
      <c r="B329" s="1">
        <v>43213</v>
      </c>
      <c r="C329" t="s">
        <v>8</v>
      </c>
      <c r="D329" t="s">
        <v>14</v>
      </c>
      <c r="E329">
        <v>11</v>
      </c>
      <c r="F329" t="str">
        <f>INDEX(tblKlant[Regio],MATCH(tblVerkBerek[[#This Row],[Klant]],tblKlant[Klant],0))</f>
        <v>Zuid</v>
      </c>
      <c r="G329" t="str">
        <f>INDEX(tblProd[ProdNaam],MATCH(tblVerkBerek[[#This Row],[Prod]],tblProd[Product],0))</f>
        <v>Prod1</v>
      </c>
      <c r="H329" s="5">
        <f>tblVerkBerek[[#This Row],[Aantal]]*INDEX(tblProd[KostPrijs],MATCH(tblVerkBerek[[#This Row],[Prod]],tblProd[Product],0))</f>
        <v>1100</v>
      </c>
      <c r="I329" s="5">
        <f>tblVerkBerek[[#This Row],[Aantal]]*INDEX(tblProd[VerkPrijs],MATCH(tblVerkBerek[[#This Row],[Prod]],tblProd[Product],0))</f>
        <v>1375</v>
      </c>
      <c r="J329" s="5">
        <f>tblVerkBerek[[#This Row],[Omzet]]-tblVerkBerek[[#This Row],[Kosten]]</f>
        <v>275</v>
      </c>
      <c r="K329" s="4">
        <f>INDEX(tblKlant[Korting],MATCH(tblVerkBerek[[#This Row],[Klant]],tblKlant[Klant],0))</f>
        <v>0.01</v>
      </c>
      <c r="L329" s="5">
        <f>tblVerkBerek[[#This Row],[Omzet]]*(1-tblVerkBerek[[#This Row],[Korting]])-tblVerkBerek[[#This Row],[Kosten]]</f>
        <v>261.25</v>
      </c>
    </row>
    <row r="330" spans="2:12" x14ac:dyDescent="0.3">
      <c r="B330" s="1">
        <v>43887</v>
      </c>
      <c r="C330" t="s">
        <v>4</v>
      </c>
      <c r="D330" t="s">
        <v>5</v>
      </c>
      <c r="E330">
        <v>18</v>
      </c>
      <c r="F330" t="str">
        <f>INDEX(tblKlant[Regio],MATCH(tblVerkBerek[[#This Row],[Klant]],tblKlant[Klant],0))</f>
        <v>Zuid</v>
      </c>
      <c r="G330" t="str">
        <f>INDEX(tblProd[ProdNaam],MATCH(tblVerkBerek[[#This Row],[Prod]],tblProd[Product],0))</f>
        <v>Prod3</v>
      </c>
      <c r="H330" s="5">
        <f>tblVerkBerek[[#This Row],[Aantal]]*INDEX(tblProd[KostPrijs],MATCH(tblVerkBerek[[#This Row],[Prod]],tblProd[Product],0))</f>
        <v>2160</v>
      </c>
      <c r="I330" s="5">
        <f>tblVerkBerek[[#This Row],[Aantal]]*INDEX(tblProd[VerkPrijs],MATCH(tblVerkBerek[[#This Row],[Prod]],tblProd[Product],0))</f>
        <v>2610</v>
      </c>
      <c r="J330" s="5">
        <f>tblVerkBerek[[#This Row],[Omzet]]-tblVerkBerek[[#This Row],[Kosten]]</f>
        <v>450</v>
      </c>
      <c r="K330" s="4">
        <f>INDEX(tblKlant[Korting],MATCH(tblVerkBerek[[#This Row],[Klant]],tblKlant[Klant],0))</f>
        <v>0.05</v>
      </c>
      <c r="L330" s="5">
        <f>tblVerkBerek[[#This Row],[Omzet]]*(1-tblVerkBerek[[#This Row],[Korting]])-tblVerkBerek[[#This Row],[Kosten]]</f>
        <v>319.5</v>
      </c>
    </row>
    <row r="331" spans="2:12" x14ac:dyDescent="0.3">
      <c r="B331" s="1">
        <v>43675</v>
      </c>
      <c r="C331" t="s">
        <v>8</v>
      </c>
      <c r="D331" t="s">
        <v>19</v>
      </c>
      <c r="E331">
        <v>9</v>
      </c>
      <c r="F331" t="str">
        <f>INDEX(tblKlant[Regio],MATCH(tblVerkBerek[[#This Row],[Klant]],tblKlant[Klant],0))</f>
        <v>Zuid</v>
      </c>
      <c r="G331" t="str">
        <f>INDEX(tblProd[ProdNaam],MATCH(tblVerkBerek[[#This Row],[Prod]],tblProd[Product],0))</f>
        <v>Prod2</v>
      </c>
      <c r="H331" s="5">
        <f>tblVerkBerek[[#This Row],[Aantal]]*INDEX(tblProd[KostPrijs],MATCH(tblVerkBerek[[#This Row],[Prod]],tblProd[Product],0))</f>
        <v>990</v>
      </c>
      <c r="I331" s="5">
        <f>tblVerkBerek[[#This Row],[Aantal]]*INDEX(tblProd[VerkPrijs],MATCH(tblVerkBerek[[#This Row],[Prod]],tblProd[Product],0))</f>
        <v>1215</v>
      </c>
      <c r="J331" s="5">
        <f>tblVerkBerek[[#This Row],[Omzet]]-tblVerkBerek[[#This Row],[Kosten]]</f>
        <v>225</v>
      </c>
      <c r="K331" s="4">
        <f>INDEX(tblKlant[Korting],MATCH(tblVerkBerek[[#This Row],[Klant]],tblKlant[Klant],0))</f>
        <v>0.01</v>
      </c>
      <c r="L331" s="5">
        <f>tblVerkBerek[[#This Row],[Omzet]]*(1-tblVerkBerek[[#This Row],[Korting]])-tblVerkBerek[[#This Row],[Kosten]]</f>
        <v>212.84999999999991</v>
      </c>
    </row>
    <row r="332" spans="2:12" x14ac:dyDescent="0.3">
      <c r="B332" s="1">
        <v>43646</v>
      </c>
      <c r="C332" t="s">
        <v>18</v>
      </c>
      <c r="D332" t="s">
        <v>19</v>
      </c>
      <c r="E332">
        <v>6</v>
      </c>
      <c r="F332" t="str">
        <f>INDEX(tblKlant[Regio],MATCH(tblVerkBerek[[#This Row],[Klant]],tblKlant[Klant],0))</f>
        <v>Noord</v>
      </c>
      <c r="G332" t="str">
        <f>INDEX(tblProd[ProdNaam],MATCH(tblVerkBerek[[#This Row],[Prod]],tblProd[Product],0))</f>
        <v>Prod2</v>
      </c>
      <c r="H332" s="5">
        <f>tblVerkBerek[[#This Row],[Aantal]]*INDEX(tblProd[KostPrijs],MATCH(tblVerkBerek[[#This Row],[Prod]],tblProd[Product],0))</f>
        <v>660</v>
      </c>
      <c r="I332" s="5">
        <f>tblVerkBerek[[#This Row],[Aantal]]*INDEX(tblProd[VerkPrijs],MATCH(tblVerkBerek[[#This Row],[Prod]],tblProd[Product],0))</f>
        <v>810</v>
      </c>
      <c r="J332" s="5">
        <f>tblVerkBerek[[#This Row],[Omzet]]-tblVerkBerek[[#This Row],[Kosten]]</f>
        <v>150</v>
      </c>
      <c r="K332" s="4">
        <f>INDEX(tblKlant[Korting],MATCH(tblVerkBerek[[#This Row],[Klant]],tblKlant[Klant],0))</f>
        <v>0</v>
      </c>
      <c r="L332" s="5">
        <f>tblVerkBerek[[#This Row],[Omzet]]*(1-tblVerkBerek[[#This Row],[Korting]])-tblVerkBerek[[#This Row],[Kosten]]</f>
        <v>150</v>
      </c>
    </row>
    <row r="333" spans="2:12" x14ac:dyDescent="0.3">
      <c r="B333" s="1">
        <v>43917</v>
      </c>
      <c r="C333" t="s">
        <v>4</v>
      </c>
      <c r="D333" t="s">
        <v>19</v>
      </c>
      <c r="E333">
        <v>5</v>
      </c>
      <c r="F333" t="str">
        <f>INDEX(tblKlant[Regio],MATCH(tblVerkBerek[[#This Row],[Klant]],tblKlant[Klant],0))</f>
        <v>Zuid</v>
      </c>
      <c r="G333" t="str">
        <f>INDEX(tblProd[ProdNaam],MATCH(tblVerkBerek[[#This Row],[Prod]],tblProd[Product],0))</f>
        <v>Prod2</v>
      </c>
      <c r="H333" s="5">
        <f>tblVerkBerek[[#This Row],[Aantal]]*INDEX(tblProd[KostPrijs],MATCH(tblVerkBerek[[#This Row],[Prod]],tblProd[Product],0))</f>
        <v>550</v>
      </c>
      <c r="I333" s="5">
        <f>tblVerkBerek[[#This Row],[Aantal]]*INDEX(tblProd[VerkPrijs],MATCH(tblVerkBerek[[#This Row],[Prod]],tblProd[Product],0))</f>
        <v>675</v>
      </c>
      <c r="J333" s="5">
        <f>tblVerkBerek[[#This Row],[Omzet]]-tblVerkBerek[[#This Row],[Kosten]]</f>
        <v>125</v>
      </c>
      <c r="K333" s="4">
        <f>INDEX(tblKlant[Korting],MATCH(tblVerkBerek[[#This Row],[Klant]],tblKlant[Klant],0))</f>
        <v>0.05</v>
      </c>
      <c r="L333" s="5">
        <f>tblVerkBerek[[#This Row],[Omzet]]*(1-tblVerkBerek[[#This Row],[Korting]])-tblVerkBerek[[#This Row],[Kosten]]</f>
        <v>91.25</v>
      </c>
    </row>
    <row r="334" spans="2:12" x14ac:dyDescent="0.3">
      <c r="B334" s="1">
        <v>43186</v>
      </c>
      <c r="C334" t="s">
        <v>6</v>
      </c>
      <c r="D334" t="s">
        <v>14</v>
      </c>
      <c r="E334">
        <v>11</v>
      </c>
      <c r="F334" t="str">
        <f>INDEX(tblKlant[Regio],MATCH(tblVerkBerek[[#This Row],[Klant]],tblKlant[Klant],0))</f>
        <v>Noord</v>
      </c>
      <c r="G334" t="str">
        <f>INDEX(tblProd[ProdNaam],MATCH(tblVerkBerek[[#This Row],[Prod]],tblProd[Product],0))</f>
        <v>Prod1</v>
      </c>
      <c r="H334" s="5">
        <f>tblVerkBerek[[#This Row],[Aantal]]*INDEX(tblProd[KostPrijs],MATCH(tblVerkBerek[[#This Row],[Prod]],tblProd[Product],0))</f>
        <v>1100</v>
      </c>
      <c r="I334" s="5">
        <f>tblVerkBerek[[#This Row],[Aantal]]*INDEX(tblProd[VerkPrijs],MATCH(tblVerkBerek[[#This Row],[Prod]],tblProd[Product],0))</f>
        <v>1375</v>
      </c>
      <c r="J334" s="5">
        <f>tblVerkBerek[[#This Row],[Omzet]]-tblVerkBerek[[#This Row],[Kosten]]</f>
        <v>275</v>
      </c>
      <c r="K334" s="4">
        <f>INDEX(tblKlant[Korting],MATCH(tblVerkBerek[[#This Row],[Klant]],tblKlant[Klant],0))</f>
        <v>0</v>
      </c>
      <c r="L334" s="5">
        <f>tblVerkBerek[[#This Row],[Omzet]]*(1-tblVerkBerek[[#This Row],[Korting]])-tblVerkBerek[[#This Row],[Kosten]]</f>
        <v>275</v>
      </c>
    </row>
    <row r="335" spans="2:12" x14ac:dyDescent="0.3">
      <c r="B335" s="1">
        <v>43435</v>
      </c>
      <c r="C335" t="s">
        <v>9</v>
      </c>
      <c r="D335" t="s">
        <v>16</v>
      </c>
      <c r="E335">
        <v>16</v>
      </c>
      <c r="F335" t="str">
        <f>INDEX(tblKlant[Regio],MATCH(tblVerkBerek[[#This Row],[Klant]],tblKlant[Klant],0))</f>
        <v>Noord</v>
      </c>
      <c r="G335" t="str">
        <f>INDEX(tblProd[ProdNaam],MATCH(tblVerkBerek[[#This Row],[Prod]],tblProd[Product],0))</f>
        <v>Prod5</v>
      </c>
      <c r="H335" s="5">
        <f>tblVerkBerek[[#This Row],[Aantal]]*INDEX(tblProd[KostPrijs],MATCH(tblVerkBerek[[#This Row],[Prod]],tblProd[Product],0))</f>
        <v>2240</v>
      </c>
      <c r="I335" s="5">
        <f>tblVerkBerek[[#This Row],[Aantal]]*INDEX(tblProd[VerkPrijs],MATCH(tblVerkBerek[[#This Row],[Prod]],tblProd[Product],0))</f>
        <v>2880</v>
      </c>
      <c r="J335" s="5">
        <f>tblVerkBerek[[#This Row],[Omzet]]-tblVerkBerek[[#This Row],[Kosten]]</f>
        <v>640</v>
      </c>
      <c r="K335" s="4">
        <f>INDEX(tblKlant[Korting],MATCH(tblVerkBerek[[#This Row],[Klant]],tblKlant[Klant],0))</f>
        <v>0.1</v>
      </c>
      <c r="L335" s="5">
        <f>tblVerkBerek[[#This Row],[Omzet]]*(1-tblVerkBerek[[#This Row],[Korting]])-tblVerkBerek[[#This Row],[Kosten]]</f>
        <v>352</v>
      </c>
    </row>
    <row r="336" spans="2:12" x14ac:dyDescent="0.3">
      <c r="B336" s="1">
        <v>43841</v>
      </c>
      <c r="C336" t="s">
        <v>9</v>
      </c>
      <c r="D336" t="s">
        <v>7</v>
      </c>
      <c r="E336">
        <v>8</v>
      </c>
      <c r="F336" t="str">
        <f>INDEX(tblKlant[Regio],MATCH(tblVerkBerek[[#This Row],[Klant]],tblKlant[Klant],0))</f>
        <v>Noord</v>
      </c>
      <c r="G336" t="str">
        <f>INDEX(tblProd[ProdNaam],MATCH(tblVerkBerek[[#This Row],[Prod]],tblProd[Product],0))</f>
        <v>Prod6</v>
      </c>
      <c r="H336" s="5">
        <f>tblVerkBerek[[#This Row],[Aantal]]*INDEX(tblProd[KostPrijs],MATCH(tblVerkBerek[[#This Row],[Prod]],tblProd[Product],0))</f>
        <v>1200</v>
      </c>
      <c r="I336" s="5">
        <f>tblVerkBerek[[#This Row],[Aantal]]*INDEX(tblProd[VerkPrijs],MATCH(tblVerkBerek[[#This Row],[Prod]],tblProd[Product],0))</f>
        <v>1600</v>
      </c>
      <c r="J336" s="5">
        <f>tblVerkBerek[[#This Row],[Omzet]]-tblVerkBerek[[#This Row],[Kosten]]</f>
        <v>400</v>
      </c>
      <c r="K336" s="4">
        <f>INDEX(tblKlant[Korting],MATCH(tblVerkBerek[[#This Row],[Klant]],tblKlant[Klant],0))</f>
        <v>0.1</v>
      </c>
      <c r="L336" s="5">
        <f>tblVerkBerek[[#This Row],[Omzet]]*(1-tblVerkBerek[[#This Row],[Korting]])-tblVerkBerek[[#This Row],[Kosten]]</f>
        <v>240</v>
      </c>
    </row>
    <row r="337" spans="2:12" x14ac:dyDescent="0.3">
      <c r="B337" s="1">
        <v>43787</v>
      </c>
      <c r="C337" t="s">
        <v>6</v>
      </c>
      <c r="D337" t="s">
        <v>19</v>
      </c>
      <c r="E337">
        <v>5</v>
      </c>
      <c r="F337" t="str">
        <f>INDEX(tblKlant[Regio],MATCH(tblVerkBerek[[#This Row],[Klant]],tblKlant[Klant],0))</f>
        <v>Noord</v>
      </c>
      <c r="G337" t="str">
        <f>INDEX(tblProd[ProdNaam],MATCH(tblVerkBerek[[#This Row],[Prod]],tblProd[Product],0))</f>
        <v>Prod2</v>
      </c>
      <c r="H337" s="5">
        <f>tblVerkBerek[[#This Row],[Aantal]]*INDEX(tblProd[KostPrijs],MATCH(tblVerkBerek[[#This Row],[Prod]],tblProd[Product],0))</f>
        <v>550</v>
      </c>
      <c r="I337" s="5">
        <f>tblVerkBerek[[#This Row],[Aantal]]*INDEX(tblProd[VerkPrijs],MATCH(tblVerkBerek[[#This Row],[Prod]],tblProd[Product],0))</f>
        <v>675</v>
      </c>
      <c r="J337" s="5">
        <f>tblVerkBerek[[#This Row],[Omzet]]-tblVerkBerek[[#This Row],[Kosten]]</f>
        <v>125</v>
      </c>
      <c r="K337" s="4">
        <f>INDEX(tblKlant[Korting],MATCH(tblVerkBerek[[#This Row],[Klant]],tblKlant[Klant],0))</f>
        <v>0</v>
      </c>
      <c r="L337" s="5">
        <f>tblVerkBerek[[#This Row],[Omzet]]*(1-tblVerkBerek[[#This Row],[Korting]])-tblVerkBerek[[#This Row],[Kosten]]</f>
        <v>125</v>
      </c>
    </row>
    <row r="338" spans="2:12" x14ac:dyDescent="0.3">
      <c r="B338" s="1">
        <v>43694</v>
      </c>
      <c r="C338" t="s">
        <v>8</v>
      </c>
      <c r="D338" t="s">
        <v>10</v>
      </c>
      <c r="E338">
        <v>17</v>
      </c>
      <c r="F338" t="str">
        <f>INDEX(tblKlant[Regio],MATCH(tblVerkBerek[[#This Row],[Klant]],tblKlant[Klant],0))</f>
        <v>Zuid</v>
      </c>
      <c r="G338" t="str">
        <f>INDEX(tblProd[ProdNaam],MATCH(tblVerkBerek[[#This Row],[Prod]],tblProd[Product],0))</f>
        <v>Prod4</v>
      </c>
      <c r="H338" s="5">
        <f>tblVerkBerek[[#This Row],[Aantal]]*INDEX(tblProd[KostPrijs],MATCH(tblVerkBerek[[#This Row],[Prod]],tblProd[Product],0))</f>
        <v>2210</v>
      </c>
      <c r="I338" s="5">
        <f>tblVerkBerek[[#This Row],[Aantal]]*INDEX(tblProd[VerkPrijs],MATCH(tblVerkBerek[[#This Row],[Prod]],tblProd[Product],0))</f>
        <v>2720</v>
      </c>
      <c r="J338" s="5">
        <f>tblVerkBerek[[#This Row],[Omzet]]-tblVerkBerek[[#This Row],[Kosten]]</f>
        <v>510</v>
      </c>
      <c r="K338" s="4">
        <f>INDEX(tblKlant[Korting],MATCH(tblVerkBerek[[#This Row],[Klant]],tblKlant[Klant],0))</f>
        <v>0.01</v>
      </c>
      <c r="L338" s="5">
        <f>tblVerkBerek[[#This Row],[Omzet]]*(1-tblVerkBerek[[#This Row],[Korting]])-tblVerkBerek[[#This Row],[Kosten]]</f>
        <v>482.80000000000018</v>
      </c>
    </row>
    <row r="339" spans="2:12" x14ac:dyDescent="0.3">
      <c r="B339" s="1">
        <v>43618</v>
      </c>
      <c r="C339" t="s">
        <v>8</v>
      </c>
      <c r="D339" t="s">
        <v>10</v>
      </c>
      <c r="E339">
        <v>16</v>
      </c>
      <c r="F339" t="str">
        <f>INDEX(tblKlant[Regio],MATCH(tblVerkBerek[[#This Row],[Klant]],tblKlant[Klant],0))</f>
        <v>Zuid</v>
      </c>
      <c r="G339" t="str">
        <f>INDEX(tblProd[ProdNaam],MATCH(tblVerkBerek[[#This Row],[Prod]],tblProd[Product],0))</f>
        <v>Prod4</v>
      </c>
      <c r="H339" s="5">
        <f>tblVerkBerek[[#This Row],[Aantal]]*INDEX(tblProd[KostPrijs],MATCH(tblVerkBerek[[#This Row],[Prod]],tblProd[Product],0))</f>
        <v>2080</v>
      </c>
      <c r="I339" s="5">
        <f>tblVerkBerek[[#This Row],[Aantal]]*INDEX(tblProd[VerkPrijs],MATCH(tblVerkBerek[[#This Row],[Prod]],tblProd[Product],0))</f>
        <v>2560</v>
      </c>
      <c r="J339" s="5">
        <f>tblVerkBerek[[#This Row],[Omzet]]-tblVerkBerek[[#This Row],[Kosten]]</f>
        <v>480</v>
      </c>
      <c r="K339" s="4">
        <f>INDEX(tblKlant[Korting],MATCH(tblVerkBerek[[#This Row],[Klant]],tblKlant[Klant],0))</f>
        <v>0.01</v>
      </c>
      <c r="L339" s="5">
        <f>tblVerkBerek[[#This Row],[Omzet]]*(1-tblVerkBerek[[#This Row],[Korting]])-tblVerkBerek[[#This Row],[Kosten]]</f>
        <v>454.40000000000009</v>
      </c>
    </row>
    <row r="340" spans="2:12" x14ac:dyDescent="0.3">
      <c r="B340" s="1">
        <v>43123</v>
      </c>
      <c r="C340" t="s">
        <v>18</v>
      </c>
      <c r="D340" t="s">
        <v>19</v>
      </c>
      <c r="E340">
        <v>14</v>
      </c>
      <c r="F340" t="str">
        <f>INDEX(tblKlant[Regio],MATCH(tblVerkBerek[[#This Row],[Klant]],tblKlant[Klant],0))</f>
        <v>Noord</v>
      </c>
      <c r="G340" t="str">
        <f>INDEX(tblProd[ProdNaam],MATCH(tblVerkBerek[[#This Row],[Prod]],tblProd[Product],0))</f>
        <v>Prod2</v>
      </c>
      <c r="H340" s="5">
        <f>tblVerkBerek[[#This Row],[Aantal]]*INDEX(tblProd[KostPrijs],MATCH(tblVerkBerek[[#This Row],[Prod]],tblProd[Product],0))</f>
        <v>1540</v>
      </c>
      <c r="I340" s="5">
        <f>tblVerkBerek[[#This Row],[Aantal]]*INDEX(tblProd[VerkPrijs],MATCH(tblVerkBerek[[#This Row],[Prod]],tblProd[Product],0))</f>
        <v>1890</v>
      </c>
      <c r="J340" s="5">
        <f>tblVerkBerek[[#This Row],[Omzet]]-tblVerkBerek[[#This Row],[Kosten]]</f>
        <v>350</v>
      </c>
      <c r="K340" s="4">
        <f>INDEX(tblKlant[Korting],MATCH(tblVerkBerek[[#This Row],[Klant]],tblKlant[Klant],0))</f>
        <v>0</v>
      </c>
      <c r="L340" s="5">
        <f>tblVerkBerek[[#This Row],[Omzet]]*(1-tblVerkBerek[[#This Row],[Korting]])-tblVerkBerek[[#This Row],[Kosten]]</f>
        <v>350</v>
      </c>
    </row>
    <row r="341" spans="2:12" x14ac:dyDescent="0.3">
      <c r="B341" s="1">
        <v>43222</v>
      </c>
      <c r="C341" t="s">
        <v>18</v>
      </c>
      <c r="D341" t="s">
        <v>5</v>
      </c>
      <c r="E341">
        <v>18</v>
      </c>
      <c r="F341" t="str">
        <f>INDEX(tblKlant[Regio],MATCH(tblVerkBerek[[#This Row],[Klant]],tblKlant[Klant],0))</f>
        <v>Noord</v>
      </c>
      <c r="G341" t="str">
        <f>INDEX(tblProd[ProdNaam],MATCH(tblVerkBerek[[#This Row],[Prod]],tblProd[Product],0))</f>
        <v>Prod3</v>
      </c>
      <c r="H341" s="5">
        <f>tblVerkBerek[[#This Row],[Aantal]]*INDEX(tblProd[KostPrijs],MATCH(tblVerkBerek[[#This Row],[Prod]],tblProd[Product],0))</f>
        <v>2160</v>
      </c>
      <c r="I341" s="5">
        <f>tblVerkBerek[[#This Row],[Aantal]]*INDEX(tblProd[VerkPrijs],MATCH(tblVerkBerek[[#This Row],[Prod]],tblProd[Product],0))</f>
        <v>2610</v>
      </c>
      <c r="J341" s="5">
        <f>tblVerkBerek[[#This Row],[Omzet]]-tblVerkBerek[[#This Row],[Kosten]]</f>
        <v>450</v>
      </c>
      <c r="K341" s="4">
        <f>INDEX(tblKlant[Korting],MATCH(tblVerkBerek[[#This Row],[Klant]],tblKlant[Klant],0))</f>
        <v>0</v>
      </c>
      <c r="L341" s="5">
        <f>tblVerkBerek[[#This Row],[Omzet]]*(1-tblVerkBerek[[#This Row],[Korting]])-tblVerkBerek[[#This Row],[Kosten]]</f>
        <v>450</v>
      </c>
    </row>
    <row r="342" spans="2:12" x14ac:dyDescent="0.3">
      <c r="B342" s="1">
        <v>43640</v>
      </c>
      <c r="C342" t="s">
        <v>12</v>
      </c>
      <c r="D342" t="s">
        <v>16</v>
      </c>
      <c r="E342">
        <v>7</v>
      </c>
      <c r="F342" t="str">
        <f>INDEX(tblKlant[Regio],MATCH(tblVerkBerek[[#This Row],[Klant]],tblKlant[Klant],0))</f>
        <v>Noord</v>
      </c>
      <c r="G342" t="str">
        <f>INDEX(tblProd[ProdNaam],MATCH(tblVerkBerek[[#This Row],[Prod]],tblProd[Product],0))</f>
        <v>Prod5</v>
      </c>
      <c r="H342" s="5">
        <f>tblVerkBerek[[#This Row],[Aantal]]*INDEX(tblProd[KostPrijs],MATCH(tblVerkBerek[[#This Row],[Prod]],tblProd[Product],0))</f>
        <v>980</v>
      </c>
      <c r="I342" s="5">
        <f>tblVerkBerek[[#This Row],[Aantal]]*INDEX(tblProd[VerkPrijs],MATCH(tblVerkBerek[[#This Row],[Prod]],tblProd[Product],0))</f>
        <v>1260</v>
      </c>
      <c r="J342" s="5">
        <f>tblVerkBerek[[#This Row],[Omzet]]-tblVerkBerek[[#This Row],[Kosten]]</f>
        <v>280</v>
      </c>
      <c r="K342" s="4">
        <f>INDEX(tblKlant[Korting],MATCH(tblVerkBerek[[#This Row],[Klant]],tblKlant[Klant],0))</f>
        <v>0.01</v>
      </c>
      <c r="L342" s="5">
        <f>tblVerkBerek[[#This Row],[Omzet]]*(1-tblVerkBerek[[#This Row],[Korting]])-tblVerkBerek[[#This Row],[Kosten]]</f>
        <v>267.40000000000009</v>
      </c>
    </row>
    <row r="343" spans="2:12" x14ac:dyDescent="0.3">
      <c r="B343" s="1">
        <v>43724</v>
      </c>
      <c r="C343" t="s">
        <v>18</v>
      </c>
      <c r="D343" t="s">
        <v>19</v>
      </c>
      <c r="E343">
        <v>8</v>
      </c>
      <c r="F343" t="str">
        <f>INDEX(tblKlant[Regio],MATCH(tblVerkBerek[[#This Row],[Klant]],tblKlant[Klant],0))</f>
        <v>Noord</v>
      </c>
      <c r="G343" t="str">
        <f>INDEX(tblProd[ProdNaam],MATCH(tblVerkBerek[[#This Row],[Prod]],tblProd[Product],0))</f>
        <v>Prod2</v>
      </c>
      <c r="H343" s="5">
        <f>tblVerkBerek[[#This Row],[Aantal]]*INDEX(tblProd[KostPrijs],MATCH(tblVerkBerek[[#This Row],[Prod]],tblProd[Product],0))</f>
        <v>880</v>
      </c>
      <c r="I343" s="5">
        <f>tblVerkBerek[[#This Row],[Aantal]]*INDEX(tblProd[VerkPrijs],MATCH(tblVerkBerek[[#This Row],[Prod]],tblProd[Product],0))</f>
        <v>1080</v>
      </c>
      <c r="J343" s="5">
        <f>tblVerkBerek[[#This Row],[Omzet]]-tblVerkBerek[[#This Row],[Kosten]]</f>
        <v>200</v>
      </c>
      <c r="K343" s="4">
        <f>INDEX(tblKlant[Korting],MATCH(tblVerkBerek[[#This Row],[Klant]],tblKlant[Klant],0))</f>
        <v>0</v>
      </c>
      <c r="L343" s="5">
        <f>tblVerkBerek[[#This Row],[Omzet]]*(1-tblVerkBerek[[#This Row],[Korting]])-tblVerkBerek[[#This Row],[Kosten]]</f>
        <v>200</v>
      </c>
    </row>
    <row r="344" spans="2:12" x14ac:dyDescent="0.3">
      <c r="B344" s="1">
        <v>43918</v>
      </c>
      <c r="C344" t="s">
        <v>15</v>
      </c>
      <c r="D344" t="s">
        <v>16</v>
      </c>
      <c r="E344">
        <v>12</v>
      </c>
      <c r="F344" t="str">
        <f>INDEX(tblKlant[Regio],MATCH(tblVerkBerek[[#This Row],[Klant]],tblKlant[Klant],0))</f>
        <v>Noord</v>
      </c>
      <c r="G344" t="str">
        <f>INDEX(tblProd[ProdNaam],MATCH(tblVerkBerek[[#This Row],[Prod]],tblProd[Product],0))</f>
        <v>Prod5</v>
      </c>
      <c r="H344" s="5">
        <f>tblVerkBerek[[#This Row],[Aantal]]*INDEX(tblProd[KostPrijs],MATCH(tblVerkBerek[[#This Row],[Prod]],tblProd[Product],0))</f>
        <v>1680</v>
      </c>
      <c r="I344" s="5">
        <f>tblVerkBerek[[#This Row],[Aantal]]*INDEX(tblProd[VerkPrijs],MATCH(tblVerkBerek[[#This Row],[Prod]],tblProd[Product],0))</f>
        <v>2160</v>
      </c>
      <c r="J344" s="5">
        <f>tblVerkBerek[[#This Row],[Omzet]]-tblVerkBerek[[#This Row],[Kosten]]</f>
        <v>480</v>
      </c>
      <c r="K344" s="4">
        <f>INDEX(tblKlant[Korting],MATCH(tblVerkBerek[[#This Row],[Klant]],tblKlant[Klant],0))</f>
        <v>0.01</v>
      </c>
      <c r="L344" s="5">
        <f>tblVerkBerek[[#This Row],[Omzet]]*(1-tblVerkBerek[[#This Row],[Korting]])-tblVerkBerek[[#This Row],[Kosten]]</f>
        <v>458.40000000000009</v>
      </c>
    </row>
    <row r="345" spans="2:12" x14ac:dyDescent="0.3">
      <c r="B345" s="1">
        <v>43626</v>
      </c>
      <c r="C345" t="s">
        <v>9</v>
      </c>
      <c r="D345" t="s">
        <v>5</v>
      </c>
      <c r="E345">
        <v>14</v>
      </c>
      <c r="F345" t="str">
        <f>INDEX(tblKlant[Regio],MATCH(tblVerkBerek[[#This Row],[Klant]],tblKlant[Klant],0))</f>
        <v>Noord</v>
      </c>
      <c r="G345" t="str">
        <f>INDEX(tblProd[ProdNaam],MATCH(tblVerkBerek[[#This Row],[Prod]],tblProd[Product],0))</f>
        <v>Prod3</v>
      </c>
      <c r="H345" s="5">
        <f>tblVerkBerek[[#This Row],[Aantal]]*INDEX(tblProd[KostPrijs],MATCH(tblVerkBerek[[#This Row],[Prod]],tblProd[Product],0))</f>
        <v>1680</v>
      </c>
      <c r="I345" s="5">
        <f>tblVerkBerek[[#This Row],[Aantal]]*INDEX(tblProd[VerkPrijs],MATCH(tblVerkBerek[[#This Row],[Prod]],tblProd[Product],0))</f>
        <v>2030</v>
      </c>
      <c r="J345" s="5">
        <f>tblVerkBerek[[#This Row],[Omzet]]-tblVerkBerek[[#This Row],[Kosten]]</f>
        <v>350</v>
      </c>
      <c r="K345" s="4">
        <f>INDEX(tblKlant[Korting],MATCH(tblVerkBerek[[#This Row],[Klant]],tblKlant[Klant],0))</f>
        <v>0.1</v>
      </c>
      <c r="L345" s="5">
        <f>tblVerkBerek[[#This Row],[Omzet]]*(1-tblVerkBerek[[#This Row],[Korting]])-tblVerkBerek[[#This Row],[Kosten]]</f>
        <v>147</v>
      </c>
    </row>
    <row r="346" spans="2:12" x14ac:dyDescent="0.3">
      <c r="B346" s="1">
        <v>43573</v>
      </c>
      <c r="C346" t="s">
        <v>15</v>
      </c>
      <c r="D346" t="s">
        <v>5</v>
      </c>
      <c r="E346">
        <v>18</v>
      </c>
      <c r="F346" t="str">
        <f>INDEX(tblKlant[Regio],MATCH(tblVerkBerek[[#This Row],[Klant]],tblKlant[Klant],0))</f>
        <v>Noord</v>
      </c>
      <c r="G346" t="str">
        <f>INDEX(tblProd[ProdNaam],MATCH(tblVerkBerek[[#This Row],[Prod]],tblProd[Product],0))</f>
        <v>Prod3</v>
      </c>
      <c r="H346" s="5">
        <f>tblVerkBerek[[#This Row],[Aantal]]*INDEX(tblProd[KostPrijs],MATCH(tblVerkBerek[[#This Row],[Prod]],tblProd[Product],0))</f>
        <v>2160</v>
      </c>
      <c r="I346" s="5">
        <f>tblVerkBerek[[#This Row],[Aantal]]*INDEX(tblProd[VerkPrijs],MATCH(tblVerkBerek[[#This Row],[Prod]],tblProd[Product],0))</f>
        <v>2610</v>
      </c>
      <c r="J346" s="5">
        <f>tblVerkBerek[[#This Row],[Omzet]]-tblVerkBerek[[#This Row],[Kosten]]</f>
        <v>450</v>
      </c>
      <c r="K346" s="4">
        <f>INDEX(tblKlant[Korting],MATCH(tblVerkBerek[[#This Row],[Klant]],tblKlant[Klant],0))</f>
        <v>0.01</v>
      </c>
      <c r="L346" s="5">
        <f>tblVerkBerek[[#This Row],[Omzet]]*(1-tblVerkBerek[[#This Row],[Korting]])-tblVerkBerek[[#This Row],[Kosten]]</f>
        <v>423.90000000000009</v>
      </c>
    </row>
    <row r="347" spans="2:12" x14ac:dyDescent="0.3">
      <c r="B347" s="1">
        <v>43196</v>
      </c>
      <c r="C347" t="s">
        <v>15</v>
      </c>
      <c r="D347" t="s">
        <v>16</v>
      </c>
      <c r="E347">
        <v>19</v>
      </c>
      <c r="F347" t="str">
        <f>INDEX(tblKlant[Regio],MATCH(tblVerkBerek[[#This Row],[Klant]],tblKlant[Klant],0))</f>
        <v>Noord</v>
      </c>
      <c r="G347" t="str">
        <f>INDEX(tblProd[ProdNaam],MATCH(tblVerkBerek[[#This Row],[Prod]],tblProd[Product],0))</f>
        <v>Prod5</v>
      </c>
      <c r="H347" s="5">
        <f>tblVerkBerek[[#This Row],[Aantal]]*INDEX(tblProd[KostPrijs],MATCH(tblVerkBerek[[#This Row],[Prod]],tblProd[Product],0))</f>
        <v>2660</v>
      </c>
      <c r="I347" s="5">
        <f>tblVerkBerek[[#This Row],[Aantal]]*INDEX(tblProd[VerkPrijs],MATCH(tblVerkBerek[[#This Row],[Prod]],tblProd[Product],0))</f>
        <v>3420</v>
      </c>
      <c r="J347" s="5">
        <f>tblVerkBerek[[#This Row],[Omzet]]-tblVerkBerek[[#This Row],[Kosten]]</f>
        <v>760</v>
      </c>
      <c r="K347" s="4">
        <f>INDEX(tblKlant[Korting],MATCH(tblVerkBerek[[#This Row],[Klant]],tblKlant[Klant],0))</f>
        <v>0.01</v>
      </c>
      <c r="L347" s="5">
        <f>tblVerkBerek[[#This Row],[Omzet]]*(1-tblVerkBerek[[#This Row],[Korting]])-tblVerkBerek[[#This Row],[Kosten]]</f>
        <v>725.80000000000018</v>
      </c>
    </row>
    <row r="348" spans="2:12" x14ac:dyDescent="0.3">
      <c r="B348" s="1">
        <v>43354</v>
      </c>
      <c r="C348" t="s">
        <v>17</v>
      </c>
      <c r="D348" t="s">
        <v>14</v>
      </c>
      <c r="E348">
        <v>9</v>
      </c>
      <c r="F348" t="str">
        <f>INDEX(tblKlant[Regio],MATCH(tblVerkBerek[[#This Row],[Klant]],tblKlant[Klant],0))</f>
        <v>Zuid</v>
      </c>
      <c r="G348" t="str">
        <f>INDEX(tblProd[ProdNaam],MATCH(tblVerkBerek[[#This Row],[Prod]],tblProd[Product],0))</f>
        <v>Prod1</v>
      </c>
      <c r="H348" s="5">
        <f>tblVerkBerek[[#This Row],[Aantal]]*INDEX(tblProd[KostPrijs],MATCH(tblVerkBerek[[#This Row],[Prod]],tblProd[Product],0))</f>
        <v>900</v>
      </c>
      <c r="I348" s="5">
        <f>tblVerkBerek[[#This Row],[Aantal]]*INDEX(tblProd[VerkPrijs],MATCH(tblVerkBerek[[#This Row],[Prod]],tblProd[Product],0))</f>
        <v>1125</v>
      </c>
      <c r="J348" s="5">
        <f>tblVerkBerek[[#This Row],[Omzet]]-tblVerkBerek[[#This Row],[Kosten]]</f>
        <v>225</v>
      </c>
      <c r="K348" s="4">
        <f>INDEX(tblKlant[Korting],MATCH(tblVerkBerek[[#This Row],[Klant]],tblKlant[Klant],0))</f>
        <v>0.05</v>
      </c>
      <c r="L348" s="5">
        <f>tblVerkBerek[[#This Row],[Omzet]]*(1-tblVerkBerek[[#This Row],[Korting]])-tblVerkBerek[[#This Row],[Kosten]]</f>
        <v>168.75</v>
      </c>
    </row>
    <row r="349" spans="2:12" x14ac:dyDescent="0.3">
      <c r="B349" s="1">
        <v>43440</v>
      </c>
      <c r="C349" t="s">
        <v>15</v>
      </c>
      <c r="D349" t="s">
        <v>7</v>
      </c>
      <c r="E349">
        <v>8</v>
      </c>
      <c r="F349" t="str">
        <f>INDEX(tblKlant[Regio],MATCH(tblVerkBerek[[#This Row],[Klant]],tblKlant[Klant],0))</f>
        <v>Noord</v>
      </c>
      <c r="G349" t="str">
        <f>INDEX(tblProd[ProdNaam],MATCH(tblVerkBerek[[#This Row],[Prod]],tblProd[Product],0))</f>
        <v>Prod6</v>
      </c>
      <c r="H349" s="5">
        <f>tblVerkBerek[[#This Row],[Aantal]]*INDEX(tblProd[KostPrijs],MATCH(tblVerkBerek[[#This Row],[Prod]],tblProd[Product],0))</f>
        <v>1200</v>
      </c>
      <c r="I349" s="5">
        <f>tblVerkBerek[[#This Row],[Aantal]]*INDEX(tblProd[VerkPrijs],MATCH(tblVerkBerek[[#This Row],[Prod]],tblProd[Product],0))</f>
        <v>1600</v>
      </c>
      <c r="J349" s="5">
        <f>tblVerkBerek[[#This Row],[Omzet]]-tblVerkBerek[[#This Row],[Kosten]]</f>
        <v>400</v>
      </c>
      <c r="K349" s="4">
        <f>INDEX(tblKlant[Korting],MATCH(tblVerkBerek[[#This Row],[Klant]],tblKlant[Klant],0))</f>
        <v>0.01</v>
      </c>
      <c r="L349" s="5">
        <f>tblVerkBerek[[#This Row],[Omzet]]*(1-tblVerkBerek[[#This Row],[Korting]])-tblVerkBerek[[#This Row],[Kosten]]</f>
        <v>384</v>
      </c>
    </row>
    <row r="350" spans="2:12" x14ac:dyDescent="0.3">
      <c r="B350" s="1">
        <v>43907</v>
      </c>
      <c r="C350" t="s">
        <v>8</v>
      </c>
      <c r="D350" t="s">
        <v>7</v>
      </c>
      <c r="E350">
        <v>14</v>
      </c>
      <c r="F350" t="str">
        <f>INDEX(tblKlant[Regio],MATCH(tblVerkBerek[[#This Row],[Klant]],tblKlant[Klant],0))</f>
        <v>Zuid</v>
      </c>
      <c r="G350" t="str">
        <f>INDEX(tblProd[ProdNaam],MATCH(tblVerkBerek[[#This Row],[Prod]],tblProd[Product],0))</f>
        <v>Prod6</v>
      </c>
      <c r="H350" s="5">
        <f>tblVerkBerek[[#This Row],[Aantal]]*INDEX(tblProd[KostPrijs],MATCH(tblVerkBerek[[#This Row],[Prod]],tblProd[Product],0))</f>
        <v>2100</v>
      </c>
      <c r="I350" s="5">
        <f>tblVerkBerek[[#This Row],[Aantal]]*INDEX(tblProd[VerkPrijs],MATCH(tblVerkBerek[[#This Row],[Prod]],tblProd[Product],0))</f>
        <v>2800</v>
      </c>
      <c r="J350" s="5">
        <f>tblVerkBerek[[#This Row],[Omzet]]-tblVerkBerek[[#This Row],[Kosten]]</f>
        <v>700</v>
      </c>
      <c r="K350" s="4">
        <f>INDEX(tblKlant[Korting],MATCH(tblVerkBerek[[#This Row],[Klant]],tblKlant[Klant],0))</f>
        <v>0.01</v>
      </c>
      <c r="L350" s="5">
        <f>tblVerkBerek[[#This Row],[Omzet]]*(1-tblVerkBerek[[#This Row],[Korting]])-tblVerkBerek[[#This Row],[Kosten]]</f>
        <v>672</v>
      </c>
    </row>
    <row r="351" spans="2:12" x14ac:dyDescent="0.3">
      <c r="B351" s="1">
        <v>43156</v>
      </c>
      <c r="C351" t="s">
        <v>18</v>
      </c>
      <c r="D351" t="s">
        <v>14</v>
      </c>
      <c r="E351">
        <v>6</v>
      </c>
      <c r="F351" t="str">
        <f>INDEX(tblKlant[Regio],MATCH(tblVerkBerek[[#This Row],[Klant]],tblKlant[Klant],0))</f>
        <v>Noord</v>
      </c>
      <c r="G351" t="str">
        <f>INDEX(tblProd[ProdNaam],MATCH(tblVerkBerek[[#This Row],[Prod]],tblProd[Product],0))</f>
        <v>Prod1</v>
      </c>
      <c r="H351" s="5">
        <f>tblVerkBerek[[#This Row],[Aantal]]*INDEX(tblProd[KostPrijs],MATCH(tblVerkBerek[[#This Row],[Prod]],tblProd[Product],0))</f>
        <v>600</v>
      </c>
      <c r="I351" s="5">
        <f>tblVerkBerek[[#This Row],[Aantal]]*INDEX(tblProd[VerkPrijs],MATCH(tblVerkBerek[[#This Row],[Prod]],tblProd[Product],0))</f>
        <v>750</v>
      </c>
      <c r="J351" s="5">
        <f>tblVerkBerek[[#This Row],[Omzet]]-tblVerkBerek[[#This Row],[Kosten]]</f>
        <v>150</v>
      </c>
      <c r="K351" s="4">
        <f>INDEX(tblKlant[Korting],MATCH(tblVerkBerek[[#This Row],[Klant]],tblKlant[Klant],0))</f>
        <v>0</v>
      </c>
      <c r="L351" s="5">
        <f>tblVerkBerek[[#This Row],[Omzet]]*(1-tblVerkBerek[[#This Row],[Korting]])-tblVerkBerek[[#This Row],[Kosten]]</f>
        <v>150</v>
      </c>
    </row>
    <row r="352" spans="2:12" x14ac:dyDescent="0.3">
      <c r="B352" s="1">
        <v>43798</v>
      </c>
      <c r="C352" t="s">
        <v>12</v>
      </c>
      <c r="D352" t="s">
        <v>19</v>
      </c>
      <c r="E352">
        <v>19</v>
      </c>
      <c r="F352" t="str">
        <f>INDEX(tblKlant[Regio],MATCH(tblVerkBerek[[#This Row],[Klant]],tblKlant[Klant],0))</f>
        <v>Noord</v>
      </c>
      <c r="G352" t="str">
        <f>INDEX(tblProd[ProdNaam],MATCH(tblVerkBerek[[#This Row],[Prod]],tblProd[Product],0))</f>
        <v>Prod2</v>
      </c>
      <c r="H352" s="5">
        <f>tblVerkBerek[[#This Row],[Aantal]]*INDEX(tblProd[KostPrijs],MATCH(tblVerkBerek[[#This Row],[Prod]],tblProd[Product],0))</f>
        <v>2090</v>
      </c>
      <c r="I352" s="5">
        <f>tblVerkBerek[[#This Row],[Aantal]]*INDEX(tblProd[VerkPrijs],MATCH(tblVerkBerek[[#This Row],[Prod]],tblProd[Product],0))</f>
        <v>2565</v>
      </c>
      <c r="J352" s="5">
        <f>tblVerkBerek[[#This Row],[Omzet]]-tblVerkBerek[[#This Row],[Kosten]]</f>
        <v>475</v>
      </c>
      <c r="K352" s="4">
        <f>INDEX(tblKlant[Korting],MATCH(tblVerkBerek[[#This Row],[Klant]],tblKlant[Klant],0))</f>
        <v>0.01</v>
      </c>
      <c r="L352" s="5">
        <f>tblVerkBerek[[#This Row],[Omzet]]*(1-tblVerkBerek[[#This Row],[Korting]])-tblVerkBerek[[#This Row],[Kosten]]</f>
        <v>449.34999999999991</v>
      </c>
    </row>
    <row r="353" spans="2:12" x14ac:dyDescent="0.3">
      <c r="B353" s="1">
        <v>43635</v>
      </c>
      <c r="C353" t="s">
        <v>12</v>
      </c>
      <c r="D353" t="s">
        <v>7</v>
      </c>
      <c r="E353">
        <v>15</v>
      </c>
      <c r="F353" t="str">
        <f>INDEX(tblKlant[Regio],MATCH(tblVerkBerek[[#This Row],[Klant]],tblKlant[Klant],0))</f>
        <v>Noord</v>
      </c>
      <c r="G353" t="str">
        <f>INDEX(tblProd[ProdNaam],MATCH(tblVerkBerek[[#This Row],[Prod]],tblProd[Product],0))</f>
        <v>Prod6</v>
      </c>
      <c r="H353" s="5">
        <f>tblVerkBerek[[#This Row],[Aantal]]*INDEX(tblProd[KostPrijs],MATCH(tblVerkBerek[[#This Row],[Prod]],tblProd[Product],0))</f>
        <v>2250</v>
      </c>
      <c r="I353" s="5">
        <f>tblVerkBerek[[#This Row],[Aantal]]*INDEX(tblProd[VerkPrijs],MATCH(tblVerkBerek[[#This Row],[Prod]],tblProd[Product],0))</f>
        <v>3000</v>
      </c>
      <c r="J353" s="5">
        <f>tblVerkBerek[[#This Row],[Omzet]]-tblVerkBerek[[#This Row],[Kosten]]</f>
        <v>750</v>
      </c>
      <c r="K353" s="4">
        <f>INDEX(tblKlant[Korting],MATCH(tblVerkBerek[[#This Row],[Klant]],tblKlant[Klant],0))</f>
        <v>0.01</v>
      </c>
      <c r="L353" s="5">
        <f>tblVerkBerek[[#This Row],[Omzet]]*(1-tblVerkBerek[[#This Row],[Korting]])-tblVerkBerek[[#This Row],[Kosten]]</f>
        <v>720</v>
      </c>
    </row>
    <row r="354" spans="2:12" x14ac:dyDescent="0.3">
      <c r="B354" s="1">
        <v>43270</v>
      </c>
      <c r="C354" t="s">
        <v>12</v>
      </c>
      <c r="D354" t="s">
        <v>19</v>
      </c>
      <c r="E354">
        <v>13</v>
      </c>
      <c r="F354" t="str">
        <f>INDEX(tblKlant[Regio],MATCH(tblVerkBerek[[#This Row],[Klant]],tblKlant[Klant],0))</f>
        <v>Noord</v>
      </c>
      <c r="G354" t="str">
        <f>INDEX(tblProd[ProdNaam],MATCH(tblVerkBerek[[#This Row],[Prod]],tblProd[Product],0))</f>
        <v>Prod2</v>
      </c>
      <c r="H354" s="5">
        <f>tblVerkBerek[[#This Row],[Aantal]]*INDEX(tblProd[KostPrijs],MATCH(tblVerkBerek[[#This Row],[Prod]],tblProd[Product],0))</f>
        <v>1430</v>
      </c>
      <c r="I354" s="5">
        <f>tblVerkBerek[[#This Row],[Aantal]]*INDEX(tblProd[VerkPrijs],MATCH(tblVerkBerek[[#This Row],[Prod]],tblProd[Product],0))</f>
        <v>1755</v>
      </c>
      <c r="J354" s="5">
        <f>tblVerkBerek[[#This Row],[Omzet]]-tblVerkBerek[[#This Row],[Kosten]]</f>
        <v>325</v>
      </c>
      <c r="K354" s="4">
        <f>INDEX(tblKlant[Korting],MATCH(tblVerkBerek[[#This Row],[Klant]],tblKlant[Klant],0))</f>
        <v>0.01</v>
      </c>
      <c r="L354" s="5">
        <f>tblVerkBerek[[#This Row],[Omzet]]*(1-tblVerkBerek[[#This Row],[Korting]])-tblVerkBerek[[#This Row],[Kosten]]</f>
        <v>307.45000000000005</v>
      </c>
    </row>
    <row r="355" spans="2:12" x14ac:dyDescent="0.3">
      <c r="B355" s="1">
        <v>43808</v>
      </c>
      <c r="C355" t="s">
        <v>17</v>
      </c>
      <c r="D355" t="s">
        <v>14</v>
      </c>
      <c r="E355">
        <v>11</v>
      </c>
      <c r="F355" t="str">
        <f>INDEX(tblKlant[Regio],MATCH(tblVerkBerek[[#This Row],[Klant]],tblKlant[Klant],0))</f>
        <v>Zuid</v>
      </c>
      <c r="G355" t="str">
        <f>INDEX(tblProd[ProdNaam],MATCH(tblVerkBerek[[#This Row],[Prod]],tblProd[Product],0))</f>
        <v>Prod1</v>
      </c>
      <c r="H355" s="5">
        <f>tblVerkBerek[[#This Row],[Aantal]]*INDEX(tblProd[KostPrijs],MATCH(tblVerkBerek[[#This Row],[Prod]],tblProd[Product],0))</f>
        <v>1100</v>
      </c>
      <c r="I355" s="5">
        <f>tblVerkBerek[[#This Row],[Aantal]]*INDEX(tblProd[VerkPrijs],MATCH(tblVerkBerek[[#This Row],[Prod]],tblProd[Product],0))</f>
        <v>1375</v>
      </c>
      <c r="J355" s="5">
        <f>tblVerkBerek[[#This Row],[Omzet]]-tblVerkBerek[[#This Row],[Kosten]]</f>
        <v>275</v>
      </c>
      <c r="K355" s="4">
        <f>INDEX(tblKlant[Korting],MATCH(tblVerkBerek[[#This Row],[Klant]],tblKlant[Klant],0))</f>
        <v>0.05</v>
      </c>
      <c r="L355" s="5">
        <f>tblVerkBerek[[#This Row],[Omzet]]*(1-tblVerkBerek[[#This Row],[Korting]])-tblVerkBerek[[#This Row],[Kosten]]</f>
        <v>206.25</v>
      </c>
    </row>
    <row r="356" spans="2:12" x14ac:dyDescent="0.3">
      <c r="B356" s="1">
        <v>43498</v>
      </c>
      <c r="C356" t="s">
        <v>13</v>
      </c>
      <c r="D356" t="s">
        <v>7</v>
      </c>
      <c r="E356">
        <v>14</v>
      </c>
      <c r="F356" t="str">
        <f>INDEX(tblKlant[Regio],MATCH(tblVerkBerek[[#This Row],[Klant]],tblKlant[Klant],0))</f>
        <v>Zuid</v>
      </c>
      <c r="G356" t="str">
        <f>INDEX(tblProd[ProdNaam],MATCH(tblVerkBerek[[#This Row],[Prod]],tblProd[Product],0))</f>
        <v>Prod6</v>
      </c>
      <c r="H356" s="5">
        <f>tblVerkBerek[[#This Row],[Aantal]]*INDEX(tblProd[KostPrijs],MATCH(tblVerkBerek[[#This Row],[Prod]],tblProd[Product],0))</f>
        <v>2100</v>
      </c>
      <c r="I356" s="5">
        <f>tblVerkBerek[[#This Row],[Aantal]]*INDEX(tblProd[VerkPrijs],MATCH(tblVerkBerek[[#This Row],[Prod]],tblProd[Product],0))</f>
        <v>2800</v>
      </c>
      <c r="J356" s="5">
        <f>tblVerkBerek[[#This Row],[Omzet]]-tblVerkBerek[[#This Row],[Kosten]]</f>
        <v>700</v>
      </c>
      <c r="K356" s="4">
        <f>INDEX(tblKlant[Korting],MATCH(tblVerkBerek[[#This Row],[Klant]],tblKlant[Klant],0))</f>
        <v>0.05</v>
      </c>
      <c r="L356" s="5">
        <f>tblVerkBerek[[#This Row],[Omzet]]*(1-tblVerkBerek[[#This Row],[Korting]])-tblVerkBerek[[#This Row],[Kosten]]</f>
        <v>560</v>
      </c>
    </row>
    <row r="357" spans="2:12" x14ac:dyDescent="0.3">
      <c r="B357" s="1">
        <v>43701</v>
      </c>
      <c r="C357" t="s">
        <v>13</v>
      </c>
      <c r="D357" t="s">
        <v>7</v>
      </c>
      <c r="E357">
        <v>11</v>
      </c>
      <c r="F357" t="str">
        <f>INDEX(tblKlant[Regio],MATCH(tblVerkBerek[[#This Row],[Klant]],tblKlant[Klant],0))</f>
        <v>Zuid</v>
      </c>
      <c r="G357" t="str">
        <f>INDEX(tblProd[ProdNaam],MATCH(tblVerkBerek[[#This Row],[Prod]],tblProd[Product],0))</f>
        <v>Prod6</v>
      </c>
      <c r="H357" s="5">
        <f>tblVerkBerek[[#This Row],[Aantal]]*INDEX(tblProd[KostPrijs],MATCH(tblVerkBerek[[#This Row],[Prod]],tblProd[Product],0))</f>
        <v>1650</v>
      </c>
      <c r="I357" s="5">
        <f>tblVerkBerek[[#This Row],[Aantal]]*INDEX(tblProd[VerkPrijs],MATCH(tblVerkBerek[[#This Row],[Prod]],tblProd[Product],0))</f>
        <v>2200</v>
      </c>
      <c r="J357" s="5">
        <f>tblVerkBerek[[#This Row],[Omzet]]-tblVerkBerek[[#This Row],[Kosten]]</f>
        <v>550</v>
      </c>
      <c r="K357" s="4">
        <f>INDEX(tblKlant[Korting],MATCH(tblVerkBerek[[#This Row],[Klant]],tblKlant[Klant],0))</f>
        <v>0.05</v>
      </c>
      <c r="L357" s="5">
        <f>tblVerkBerek[[#This Row],[Omzet]]*(1-tblVerkBerek[[#This Row],[Korting]])-tblVerkBerek[[#This Row],[Kosten]]</f>
        <v>440</v>
      </c>
    </row>
    <row r="358" spans="2:12" x14ac:dyDescent="0.3">
      <c r="B358" s="1">
        <v>43514</v>
      </c>
      <c r="C358" t="s">
        <v>15</v>
      </c>
      <c r="D358" t="s">
        <v>19</v>
      </c>
      <c r="E358">
        <v>9</v>
      </c>
      <c r="F358" t="str">
        <f>INDEX(tblKlant[Regio],MATCH(tblVerkBerek[[#This Row],[Klant]],tblKlant[Klant],0))</f>
        <v>Noord</v>
      </c>
      <c r="G358" t="str">
        <f>INDEX(tblProd[ProdNaam],MATCH(tblVerkBerek[[#This Row],[Prod]],tblProd[Product],0))</f>
        <v>Prod2</v>
      </c>
      <c r="H358" s="5">
        <f>tblVerkBerek[[#This Row],[Aantal]]*INDEX(tblProd[KostPrijs],MATCH(tblVerkBerek[[#This Row],[Prod]],tblProd[Product],0))</f>
        <v>990</v>
      </c>
      <c r="I358" s="5">
        <f>tblVerkBerek[[#This Row],[Aantal]]*INDEX(tblProd[VerkPrijs],MATCH(tblVerkBerek[[#This Row],[Prod]],tblProd[Product],0))</f>
        <v>1215</v>
      </c>
      <c r="J358" s="5">
        <f>tblVerkBerek[[#This Row],[Omzet]]-tblVerkBerek[[#This Row],[Kosten]]</f>
        <v>225</v>
      </c>
      <c r="K358" s="4">
        <f>INDEX(tblKlant[Korting],MATCH(tblVerkBerek[[#This Row],[Klant]],tblKlant[Klant],0))</f>
        <v>0.01</v>
      </c>
      <c r="L358" s="5">
        <f>tblVerkBerek[[#This Row],[Omzet]]*(1-tblVerkBerek[[#This Row],[Korting]])-tblVerkBerek[[#This Row],[Kosten]]</f>
        <v>212.84999999999991</v>
      </c>
    </row>
    <row r="359" spans="2:12" x14ac:dyDescent="0.3">
      <c r="B359" s="1">
        <v>43781</v>
      </c>
      <c r="C359" t="s">
        <v>13</v>
      </c>
      <c r="D359" t="s">
        <v>7</v>
      </c>
      <c r="E359">
        <v>19</v>
      </c>
      <c r="F359" t="str">
        <f>INDEX(tblKlant[Regio],MATCH(tblVerkBerek[[#This Row],[Klant]],tblKlant[Klant],0))</f>
        <v>Zuid</v>
      </c>
      <c r="G359" t="str">
        <f>INDEX(tblProd[ProdNaam],MATCH(tblVerkBerek[[#This Row],[Prod]],tblProd[Product],0))</f>
        <v>Prod6</v>
      </c>
      <c r="H359" s="5">
        <f>tblVerkBerek[[#This Row],[Aantal]]*INDEX(tblProd[KostPrijs],MATCH(tblVerkBerek[[#This Row],[Prod]],tblProd[Product],0))</f>
        <v>2850</v>
      </c>
      <c r="I359" s="5">
        <f>tblVerkBerek[[#This Row],[Aantal]]*INDEX(tblProd[VerkPrijs],MATCH(tblVerkBerek[[#This Row],[Prod]],tblProd[Product],0))</f>
        <v>3800</v>
      </c>
      <c r="J359" s="5">
        <f>tblVerkBerek[[#This Row],[Omzet]]-tblVerkBerek[[#This Row],[Kosten]]</f>
        <v>950</v>
      </c>
      <c r="K359" s="4">
        <f>INDEX(tblKlant[Korting],MATCH(tblVerkBerek[[#This Row],[Klant]],tblKlant[Klant],0))</f>
        <v>0.05</v>
      </c>
      <c r="L359" s="5">
        <f>tblVerkBerek[[#This Row],[Omzet]]*(1-tblVerkBerek[[#This Row],[Korting]])-tblVerkBerek[[#This Row],[Kosten]]</f>
        <v>760</v>
      </c>
    </row>
    <row r="360" spans="2:12" x14ac:dyDescent="0.3">
      <c r="B360" s="1">
        <v>43744</v>
      </c>
      <c r="C360" t="s">
        <v>9</v>
      </c>
      <c r="D360" t="s">
        <v>19</v>
      </c>
      <c r="E360">
        <v>17</v>
      </c>
      <c r="F360" t="str">
        <f>INDEX(tblKlant[Regio],MATCH(tblVerkBerek[[#This Row],[Klant]],tblKlant[Klant],0))</f>
        <v>Noord</v>
      </c>
      <c r="G360" t="str">
        <f>INDEX(tblProd[ProdNaam],MATCH(tblVerkBerek[[#This Row],[Prod]],tblProd[Product],0))</f>
        <v>Prod2</v>
      </c>
      <c r="H360" s="5">
        <f>tblVerkBerek[[#This Row],[Aantal]]*INDEX(tblProd[KostPrijs],MATCH(tblVerkBerek[[#This Row],[Prod]],tblProd[Product],0))</f>
        <v>1870</v>
      </c>
      <c r="I360" s="5">
        <f>tblVerkBerek[[#This Row],[Aantal]]*INDEX(tblProd[VerkPrijs],MATCH(tblVerkBerek[[#This Row],[Prod]],tblProd[Product],0))</f>
        <v>2295</v>
      </c>
      <c r="J360" s="5">
        <f>tblVerkBerek[[#This Row],[Omzet]]-tblVerkBerek[[#This Row],[Kosten]]</f>
        <v>425</v>
      </c>
      <c r="K360" s="4">
        <f>INDEX(tblKlant[Korting],MATCH(tblVerkBerek[[#This Row],[Klant]],tblKlant[Klant],0))</f>
        <v>0.1</v>
      </c>
      <c r="L360" s="5">
        <f>tblVerkBerek[[#This Row],[Omzet]]*(1-tblVerkBerek[[#This Row],[Korting]])-tblVerkBerek[[#This Row],[Kosten]]</f>
        <v>195.5</v>
      </c>
    </row>
    <row r="361" spans="2:12" x14ac:dyDescent="0.3">
      <c r="B361" s="1">
        <v>43284</v>
      </c>
      <c r="C361" t="s">
        <v>11</v>
      </c>
      <c r="D361" t="s">
        <v>10</v>
      </c>
      <c r="E361">
        <v>6</v>
      </c>
      <c r="F361" t="str">
        <f>INDEX(tblKlant[Regio],MATCH(tblVerkBerek[[#This Row],[Klant]],tblKlant[Klant],0))</f>
        <v>Noord</v>
      </c>
      <c r="G361" t="str">
        <f>INDEX(tblProd[ProdNaam],MATCH(tblVerkBerek[[#This Row],[Prod]],tblProd[Product],0))</f>
        <v>Prod4</v>
      </c>
      <c r="H361" s="5">
        <f>tblVerkBerek[[#This Row],[Aantal]]*INDEX(tblProd[KostPrijs],MATCH(tblVerkBerek[[#This Row],[Prod]],tblProd[Product],0))</f>
        <v>780</v>
      </c>
      <c r="I361" s="5">
        <f>tblVerkBerek[[#This Row],[Aantal]]*INDEX(tblProd[VerkPrijs],MATCH(tblVerkBerek[[#This Row],[Prod]],tblProd[Product],0))</f>
        <v>960</v>
      </c>
      <c r="J361" s="5">
        <f>tblVerkBerek[[#This Row],[Omzet]]-tblVerkBerek[[#This Row],[Kosten]]</f>
        <v>180</v>
      </c>
      <c r="K361" s="4">
        <f>INDEX(tblKlant[Korting],MATCH(tblVerkBerek[[#This Row],[Klant]],tblKlant[Klant],0))</f>
        <v>0</v>
      </c>
      <c r="L361" s="5">
        <f>tblVerkBerek[[#This Row],[Omzet]]*(1-tblVerkBerek[[#This Row],[Korting]])-tblVerkBerek[[#This Row],[Kosten]]</f>
        <v>180</v>
      </c>
    </row>
    <row r="362" spans="2:12" x14ac:dyDescent="0.3">
      <c r="B362" s="1">
        <v>43816</v>
      </c>
      <c r="C362" t="s">
        <v>6</v>
      </c>
      <c r="D362" t="s">
        <v>14</v>
      </c>
      <c r="E362">
        <v>10</v>
      </c>
      <c r="F362" t="str">
        <f>INDEX(tblKlant[Regio],MATCH(tblVerkBerek[[#This Row],[Klant]],tblKlant[Klant],0))</f>
        <v>Noord</v>
      </c>
      <c r="G362" t="str">
        <f>INDEX(tblProd[ProdNaam],MATCH(tblVerkBerek[[#This Row],[Prod]],tblProd[Product],0))</f>
        <v>Prod1</v>
      </c>
      <c r="H362" s="5">
        <f>tblVerkBerek[[#This Row],[Aantal]]*INDEX(tblProd[KostPrijs],MATCH(tblVerkBerek[[#This Row],[Prod]],tblProd[Product],0))</f>
        <v>1000</v>
      </c>
      <c r="I362" s="5">
        <f>tblVerkBerek[[#This Row],[Aantal]]*INDEX(tblProd[VerkPrijs],MATCH(tblVerkBerek[[#This Row],[Prod]],tblProd[Product],0))</f>
        <v>1250</v>
      </c>
      <c r="J362" s="5">
        <f>tblVerkBerek[[#This Row],[Omzet]]-tblVerkBerek[[#This Row],[Kosten]]</f>
        <v>250</v>
      </c>
      <c r="K362" s="4">
        <f>INDEX(tblKlant[Korting],MATCH(tblVerkBerek[[#This Row],[Klant]],tblKlant[Klant],0))</f>
        <v>0</v>
      </c>
      <c r="L362" s="5">
        <f>tblVerkBerek[[#This Row],[Omzet]]*(1-tblVerkBerek[[#This Row],[Korting]])-tblVerkBerek[[#This Row],[Kosten]]</f>
        <v>250</v>
      </c>
    </row>
    <row r="363" spans="2:12" x14ac:dyDescent="0.3">
      <c r="B363" s="1">
        <v>43269</v>
      </c>
      <c r="C363" t="s">
        <v>17</v>
      </c>
      <c r="D363" t="s">
        <v>5</v>
      </c>
      <c r="E363">
        <v>8</v>
      </c>
      <c r="F363" t="str">
        <f>INDEX(tblKlant[Regio],MATCH(tblVerkBerek[[#This Row],[Klant]],tblKlant[Klant],0))</f>
        <v>Zuid</v>
      </c>
      <c r="G363" t="str">
        <f>INDEX(tblProd[ProdNaam],MATCH(tblVerkBerek[[#This Row],[Prod]],tblProd[Product],0))</f>
        <v>Prod3</v>
      </c>
      <c r="H363" s="5">
        <f>tblVerkBerek[[#This Row],[Aantal]]*INDEX(tblProd[KostPrijs],MATCH(tblVerkBerek[[#This Row],[Prod]],tblProd[Product],0))</f>
        <v>960</v>
      </c>
      <c r="I363" s="5">
        <f>tblVerkBerek[[#This Row],[Aantal]]*INDEX(tblProd[VerkPrijs],MATCH(tblVerkBerek[[#This Row],[Prod]],tblProd[Product],0))</f>
        <v>1160</v>
      </c>
      <c r="J363" s="5">
        <f>tblVerkBerek[[#This Row],[Omzet]]-tblVerkBerek[[#This Row],[Kosten]]</f>
        <v>200</v>
      </c>
      <c r="K363" s="4">
        <f>INDEX(tblKlant[Korting],MATCH(tblVerkBerek[[#This Row],[Klant]],tblKlant[Klant],0))</f>
        <v>0.05</v>
      </c>
      <c r="L363" s="5">
        <f>tblVerkBerek[[#This Row],[Omzet]]*(1-tblVerkBerek[[#This Row],[Korting]])-tblVerkBerek[[#This Row],[Kosten]]</f>
        <v>142</v>
      </c>
    </row>
    <row r="364" spans="2:12" x14ac:dyDescent="0.3">
      <c r="B364" s="1">
        <v>43147</v>
      </c>
      <c r="C364" t="s">
        <v>13</v>
      </c>
      <c r="D364" t="s">
        <v>14</v>
      </c>
      <c r="E364">
        <v>9</v>
      </c>
      <c r="F364" t="str">
        <f>INDEX(tblKlant[Regio],MATCH(tblVerkBerek[[#This Row],[Klant]],tblKlant[Klant],0))</f>
        <v>Zuid</v>
      </c>
      <c r="G364" t="str">
        <f>INDEX(tblProd[ProdNaam],MATCH(tblVerkBerek[[#This Row],[Prod]],tblProd[Product],0))</f>
        <v>Prod1</v>
      </c>
      <c r="H364" s="5">
        <f>tblVerkBerek[[#This Row],[Aantal]]*INDEX(tblProd[KostPrijs],MATCH(tblVerkBerek[[#This Row],[Prod]],tblProd[Product],0))</f>
        <v>900</v>
      </c>
      <c r="I364" s="5">
        <f>tblVerkBerek[[#This Row],[Aantal]]*INDEX(tblProd[VerkPrijs],MATCH(tblVerkBerek[[#This Row],[Prod]],tblProd[Product],0))</f>
        <v>1125</v>
      </c>
      <c r="J364" s="5">
        <f>tblVerkBerek[[#This Row],[Omzet]]-tblVerkBerek[[#This Row],[Kosten]]</f>
        <v>225</v>
      </c>
      <c r="K364" s="4">
        <f>INDEX(tblKlant[Korting],MATCH(tblVerkBerek[[#This Row],[Klant]],tblKlant[Klant],0))</f>
        <v>0.05</v>
      </c>
      <c r="L364" s="5">
        <f>tblVerkBerek[[#This Row],[Omzet]]*(1-tblVerkBerek[[#This Row],[Korting]])-tblVerkBerek[[#This Row],[Kosten]]</f>
        <v>168.75</v>
      </c>
    </row>
    <row r="365" spans="2:12" x14ac:dyDescent="0.3">
      <c r="B365" s="1">
        <v>43274</v>
      </c>
      <c r="C365" t="s">
        <v>13</v>
      </c>
      <c r="D365" t="s">
        <v>16</v>
      </c>
      <c r="E365">
        <v>20</v>
      </c>
      <c r="F365" t="str">
        <f>INDEX(tblKlant[Regio],MATCH(tblVerkBerek[[#This Row],[Klant]],tblKlant[Klant],0))</f>
        <v>Zuid</v>
      </c>
      <c r="G365" t="str">
        <f>INDEX(tblProd[ProdNaam],MATCH(tblVerkBerek[[#This Row],[Prod]],tblProd[Product],0))</f>
        <v>Prod5</v>
      </c>
      <c r="H365" s="5">
        <f>tblVerkBerek[[#This Row],[Aantal]]*INDEX(tblProd[KostPrijs],MATCH(tblVerkBerek[[#This Row],[Prod]],tblProd[Product],0))</f>
        <v>2800</v>
      </c>
      <c r="I365" s="5">
        <f>tblVerkBerek[[#This Row],[Aantal]]*INDEX(tblProd[VerkPrijs],MATCH(tblVerkBerek[[#This Row],[Prod]],tblProd[Product],0))</f>
        <v>3600</v>
      </c>
      <c r="J365" s="5">
        <f>tblVerkBerek[[#This Row],[Omzet]]-tblVerkBerek[[#This Row],[Kosten]]</f>
        <v>800</v>
      </c>
      <c r="K365" s="4">
        <f>INDEX(tblKlant[Korting],MATCH(tblVerkBerek[[#This Row],[Klant]],tblKlant[Klant],0))</f>
        <v>0.05</v>
      </c>
      <c r="L365" s="5">
        <f>tblVerkBerek[[#This Row],[Omzet]]*(1-tblVerkBerek[[#This Row],[Korting]])-tblVerkBerek[[#This Row],[Kosten]]</f>
        <v>620</v>
      </c>
    </row>
    <row r="366" spans="2:12" x14ac:dyDescent="0.3">
      <c r="B366" s="1">
        <v>43669</v>
      </c>
      <c r="C366" t="s">
        <v>17</v>
      </c>
      <c r="D366" t="s">
        <v>16</v>
      </c>
      <c r="E366">
        <v>13</v>
      </c>
      <c r="F366" t="str">
        <f>INDEX(tblKlant[Regio],MATCH(tblVerkBerek[[#This Row],[Klant]],tblKlant[Klant],0))</f>
        <v>Zuid</v>
      </c>
      <c r="G366" t="str">
        <f>INDEX(tblProd[ProdNaam],MATCH(tblVerkBerek[[#This Row],[Prod]],tblProd[Product],0))</f>
        <v>Prod5</v>
      </c>
      <c r="H366" s="5">
        <f>tblVerkBerek[[#This Row],[Aantal]]*INDEX(tblProd[KostPrijs],MATCH(tblVerkBerek[[#This Row],[Prod]],tblProd[Product],0))</f>
        <v>1820</v>
      </c>
      <c r="I366" s="5">
        <f>tblVerkBerek[[#This Row],[Aantal]]*INDEX(tblProd[VerkPrijs],MATCH(tblVerkBerek[[#This Row],[Prod]],tblProd[Product],0))</f>
        <v>2340</v>
      </c>
      <c r="J366" s="5">
        <f>tblVerkBerek[[#This Row],[Omzet]]-tblVerkBerek[[#This Row],[Kosten]]</f>
        <v>520</v>
      </c>
      <c r="K366" s="4">
        <f>INDEX(tblKlant[Korting],MATCH(tblVerkBerek[[#This Row],[Klant]],tblKlant[Klant],0))</f>
        <v>0.05</v>
      </c>
      <c r="L366" s="5">
        <f>tblVerkBerek[[#This Row],[Omzet]]*(1-tblVerkBerek[[#This Row],[Korting]])-tblVerkBerek[[#This Row],[Kosten]]</f>
        <v>403</v>
      </c>
    </row>
    <row r="367" spans="2:12" x14ac:dyDescent="0.3">
      <c r="B367" s="1">
        <v>43267</v>
      </c>
      <c r="C367" t="s">
        <v>18</v>
      </c>
      <c r="D367" t="s">
        <v>5</v>
      </c>
      <c r="E367">
        <v>5</v>
      </c>
      <c r="F367" t="str">
        <f>INDEX(tblKlant[Regio],MATCH(tblVerkBerek[[#This Row],[Klant]],tblKlant[Klant],0))</f>
        <v>Noord</v>
      </c>
      <c r="G367" t="str">
        <f>INDEX(tblProd[ProdNaam],MATCH(tblVerkBerek[[#This Row],[Prod]],tblProd[Product],0))</f>
        <v>Prod3</v>
      </c>
      <c r="H367" s="5">
        <f>tblVerkBerek[[#This Row],[Aantal]]*INDEX(tblProd[KostPrijs],MATCH(tblVerkBerek[[#This Row],[Prod]],tblProd[Product],0))</f>
        <v>600</v>
      </c>
      <c r="I367" s="5">
        <f>tblVerkBerek[[#This Row],[Aantal]]*INDEX(tblProd[VerkPrijs],MATCH(tblVerkBerek[[#This Row],[Prod]],tblProd[Product],0))</f>
        <v>725</v>
      </c>
      <c r="J367" s="5">
        <f>tblVerkBerek[[#This Row],[Omzet]]-tblVerkBerek[[#This Row],[Kosten]]</f>
        <v>125</v>
      </c>
      <c r="K367" s="4">
        <f>INDEX(tblKlant[Korting],MATCH(tblVerkBerek[[#This Row],[Klant]],tblKlant[Klant],0))</f>
        <v>0</v>
      </c>
      <c r="L367" s="5">
        <f>tblVerkBerek[[#This Row],[Omzet]]*(1-tblVerkBerek[[#This Row],[Korting]])-tblVerkBerek[[#This Row],[Kosten]]</f>
        <v>125</v>
      </c>
    </row>
    <row r="368" spans="2:12" x14ac:dyDescent="0.3">
      <c r="B368" s="1">
        <v>43754</v>
      </c>
      <c r="C368" t="s">
        <v>18</v>
      </c>
      <c r="D368" t="s">
        <v>16</v>
      </c>
      <c r="E368">
        <v>5</v>
      </c>
      <c r="F368" t="str">
        <f>INDEX(tblKlant[Regio],MATCH(tblVerkBerek[[#This Row],[Klant]],tblKlant[Klant],0))</f>
        <v>Noord</v>
      </c>
      <c r="G368" t="str">
        <f>INDEX(tblProd[ProdNaam],MATCH(tblVerkBerek[[#This Row],[Prod]],tblProd[Product],0))</f>
        <v>Prod5</v>
      </c>
      <c r="H368" s="5">
        <f>tblVerkBerek[[#This Row],[Aantal]]*INDEX(tblProd[KostPrijs],MATCH(tblVerkBerek[[#This Row],[Prod]],tblProd[Product],0))</f>
        <v>700</v>
      </c>
      <c r="I368" s="5">
        <f>tblVerkBerek[[#This Row],[Aantal]]*INDEX(tblProd[VerkPrijs],MATCH(tblVerkBerek[[#This Row],[Prod]],tblProd[Product],0))</f>
        <v>900</v>
      </c>
      <c r="J368" s="5">
        <f>tblVerkBerek[[#This Row],[Omzet]]-tblVerkBerek[[#This Row],[Kosten]]</f>
        <v>200</v>
      </c>
      <c r="K368" s="4">
        <f>INDEX(tblKlant[Korting],MATCH(tblVerkBerek[[#This Row],[Klant]],tblKlant[Klant],0))</f>
        <v>0</v>
      </c>
      <c r="L368" s="5">
        <f>tblVerkBerek[[#This Row],[Omzet]]*(1-tblVerkBerek[[#This Row],[Korting]])-tblVerkBerek[[#This Row],[Kosten]]</f>
        <v>200</v>
      </c>
    </row>
    <row r="369" spans="2:12" x14ac:dyDescent="0.3">
      <c r="B369" s="1">
        <v>43261</v>
      </c>
      <c r="C369" t="s">
        <v>9</v>
      </c>
      <c r="D369" t="s">
        <v>10</v>
      </c>
      <c r="E369">
        <v>16</v>
      </c>
      <c r="F369" t="str">
        <f>INDEX(tblKlant[Regio],MATCH(tblVerkBerek[[#This Row],[Klant]],tblKlant[Klant],0))</f>
        <v>Noord</v>
      </c>
      <c r="G369" t="str">
        <f>INDEX(tblProd[ProdNaam],MATCH(tblVerkBerek[[#This Row],[Prod]],tblProd[Product],0))</f>
        <v>Prod4</v>
      </c>
      <c r="H369" s="5">
        <f>tblVerkBerek[[#This Row],[Aantal]]*INDEX(tblProd[KostPrijs],MATCH(tblVerkBerek[[#This Row],[Prod]],tblProd[Product],0))</f>
        <v>2080</v>
      </c>
      <c r="I369" s="5">
        <f>tblVerkBerek[[#This Row],[Aantal]]*INDEX(tblProd[VerkPrijs],MATCH(tblVerkBerek[[#This Row],[Prod]],tblProd[Product],0))</f>
        <v>2560</v>
      </c>
      <c r="J369" s="5">
        <f>tblVerkBerek[[#This Row],[Omzet]]-tblVerkBerek[[#This Row],[Kosten]]</f>
        <v>480</v>
      </c>
      <c r="K369" s="4">
        <f>INDEX(tblKlant[Korting],MATCH(tblVerkBerek[[#This Row],[Klant]],tblKlant[Klant],0))</f>
        <v>0.1</v>
      </c>
      <c r="L369" s="5">
        <f>tblVerkBerek[[#This Row],[Omzet]]*(1-tblVerkBerek[[#This Row],[Korting]])-tblVerkBerek[[#This Row],[Kosten]]</f>
        <v>224</v>
      </c>
    </row>
    <row r="370" spans="2:12" x14ac:dyDescent="0.3">
      <c r="B370" s="1">
        <v>43461</v>
      </c>
      <c r="C370" t="s">
        <v>17</v>
      </c>
      <c r="D370" t="s">
        <v>10</v>
      </c>
      <c r="E370">
        <v>5</v>
      </c>
      <c r="F370" t="str">
        <f>INDEX(tblKlant[Regio],MATCH(tblVerkBerek[[#This Row],[Klant]],tblKlant[Klant],0))</f>
        <v>Zuid</v>
      </c>
      <c r="G370" t="str">
        <f>INDEX(tblProd[ProdNaam],MATCH(tblVerkBerek[[#This Row],[Prod]],tblProd[Product],0))</f>
        <v>Prod4</v>
      </c>
      <c r="H370" s="5">
        <f>tblVerkBerek[[#This Row],[Aantal]]*INDEX(tblProd[KostPrijs],MATCH(tblVerkBerek[[#This Row],[Prod]],tblProd[Product],0))</f>
        <v>650</v>
      </c>
      <c r="I370" s="5">
        <f>tblVerkBerek[[#This Row],[Aantal]]*INDEX(tblProd[VerkPrijs],MATCH(tblVerkBerek[[#This Row],[Prod]],tblProd[Product],0))</f>
        <v>800</v>
      </c>
      <c r="J370" s="5">
        <f>tblVerkBerek[[#This Row],[Omzet]]-tblVerkBerek[[#This Row],[Kosten]]</f>
        <v>150</v>
      </c>
      <c r="K370" s="4">
        <f>INDEX(tblKlant[Korting],MATCH(tblVerkBerek[[#This Row],[Klant]],tblKlant[Klant],0))</f>
        <v>0.05</v>
      </c>
      <c r="L370" s="5">
        <f>tblVerkBerek[[#This Row],[Omzet]]*(1-tblVerkBerek[[#This Row],[Korting]])-tblVerkBerek[[#This Row],[Kosten]]</f>
        <v>110</v>
      </c>
    </row>
    <row r="371" spans="2:12" x14ac:dyDescent="0.3">
      <c r="B371" s="1">
        <v>43173</v>
      </c>
      <c r="C371" t="s">
        <v>11</v>
      </c>
      <c r="D371" t="s">
        <v>16</v>
      </c>
      <c r="E371">
        <v>20</v>
      </c>
      <c r="F371" t="str">
        <f>INDEX(tblKlant[Regio],MATCH(tblVerkBerek[[#This Row],[Klant]],tblKlant[Klant],0))</f>
        <v>Noord</v>
      </c>
      <c r="G371" t="str">
        <f>INDEX(tblProd[ProdNaam],MATCH(tblVerkBerek[[#This Row],[Prod]],tblProd[Product],0))</f>
        <v>Prod5</v>
      </c>
      <c r="H371" s="5">
        <f>tblVerkBerek[[#This Row],[Aantal]]*INDEX(tblProd[KostPrijs],MATCH(tblVerkBerek[[#This Row],[Prod]],tblProd[Product],0))</f>
        <v>2800</v>
      </c>
      <c r="I371" s="5">
        <f>tblVerkBerek[[#This Row],[Aantal]]*INDEX(tblProd[VerkPrijs],MATCH(tblVerkBerek[[#This Row],[Prod]],tblProd[Product],0))</f>
        <v>3600</v>
      </c>
      <c r="J371" s="5">
        <f>tblVerkBerek[[#This Row],[Omzet]]-tblVerkBerek[[#This Row],[Kosten]]</f>
        <v>800</v>
      </c>
      <c r="K371" s="4">
        <f>INDEX(tblKlant[Korting],MATCH(tblVerkBerek[[#This Row],[Klant]],tblKlant[Klant],0))</f>
        <v>0</v>
      </c>
      <c r="L371" s="5">
        <f>tblVerkBerek[[#This Row],[Omzet]]*(1-tblVerkBerek[[#This Row],[Korting]])-tblVerkBerek[[#This Row],[Kosten]]</f>
        <v>800</v>
      </c>
    </row>
    <row r="372" spans="2:12" x14ac:dyDescent="0.3">
      <c r="B372" s="1">
        <v>43257</v>
      </c>
      <c r="C372" t="s">
        <v>8</v>
      </c>
      <c r="D372" t="s">
        <v>10</v>
      </c>
      <c r="E372">
        <v>20</v>
      </c>
      <c r="F372" t="str">
        <f>INDEX(tblKlant[Regio],MATCH(tblVerkBerek[[#This Row],[Klant]],tblKlant[Klant],0))</f>
        <v>Zuid</v>
      </c>
      <c r="G372" t="str">
        <f>INDEX(tblProd[ProdNaam],MATCH(tblVerkBerek[[#This Row],[Prod]],tblProd[Product],0))</f>
        <v>Prod4</v>
      </c>
      <c r="H372" s="5">
        <f>tblVerkBerek[[#This Row],[Aantal]]*INDEX(tblProd[KostPrijs],MATCH(tblVerkBerek[[#This Row],[Prod]],tblProd[Product],0))</f>
        <v>2600</v>
      </c>
      <c r="I372" s="5">
        <f>tblVerkBerek[[#This Row],[Aantal]]*INDEX(tblProd[VerkPrijs],MATCH(tblVerkBerek[[#This Row],[Prod]],tblProd[Product],0))</f>
        <v>3200</v>
      </c>
      <c r="J372" s="5">
        <f>tblVerkBerek[[#This Row],[Omzet]]-tblVerkBerek[[#This Row],[Kosten]]</f>
        <v>600</v>
      </c>
      <c r="K372" s="4">
        <f>INDEX(tblKlant[Korting],MATCH(tblVerkBerek[[#This Row],[Klant]],tblKlant[Klant],0))</f>
        <v>0.01</v>
      </c>
      <c r="L372" s="5">
        <f>tblVerkBerek[[#This Row],[Omzet]]*(1-tblVerkBerek[[#This Row],[Korting]])-tblVerkBerek[[#This Row],[Kosten]]</f>
        <v>568</v>
      </c>
    </row>
    <row r="373" spans="2:12" x14ac:dyDescent="0.3">
      <c r="B373" s="1">
        <v>43386</v>
      </c>
      <c r="C373" t="s">
        <v>15</v>
      </c>
      <c r="D373" t="s">
        <v>14</v>
      </c>
      <c r="E373">
        <v>6</v>
      </c>
      <c r="F373" t="str">
        <f>INDEX(tblKlant[Regio],MATCH(tblVerkBerek[[#This Row],[Klant]],tblKlant[Klant],0))</f>
        <v>Noord</v>
      </c>
      <c r="G373" t="str">
        <f>INDEX(tblProd[ProdNaam],MATCH(tblVerkBerek[[#This Row],[Prod]],tblProd[Product],0))</f>
        <v>Prod1</v>
      </c>
      <c r="H373" s="5">
        <f>tblVerkBerek[[#This Row],[Aantal]]*INDEX(tblProd[KostPrijs],MATCH(tblVerkBerek[[#This Row],[Prod]],tblProd[Product],0))</f>
        <v>600</v>
      </c>
      <c r="I373" s="5">
        <f>tblVerkBerek[[#This Row],[Aantal]]*INDEX(tblProd[VerkPrijs],MATCH(tblVerkBerek[[#This Row],[Prod]],tblProd[Product],0))</f>
        <v>750</v>
      </c>
      <c r="J373" s="5">
        <f>tblVerkBerek[[#This Row],[Omzet]]-tblVerkBerek[[#This Row],[Kosten]]</f>
        <v>150</v>
      </c>
      <c r="K373" s="4">
        <f>INDEX(tblKlant[Korting],MATCH(tblVerkBerek[[#This Row],[Klant]],tblKlant[Klant],0))</f>
        <v>0.01</v>
      </c>
      <c r="L373" s="5">
        <f>tblVerkBerek[[#This Row],[Omzet]]*(1-tblVerkBerek[[#This Row],[Korting]])-tblVerkBerek[[#This Row],[Kosten]]</f>
        <v>142.5</v>
      </c>
    </row>
    <row r="374" spans="2:12" x14ac:dyDescent="0.3">
      <c r="B374" s="1">
        <v>43228</v>
      </c>
      <c r="C374" t="s">
        <v>9</v>
      </c>
      <c r="D374" t="s">
        <v>7</v>
      </c>
      <c r="E374">
        <v>16</v>
      </c>
      <c r="F374" t="str">
        <f>INDEX(tblKlant[Regio],MATCH(tblVerkBerek[[#This Row],[Klant]],tblKlant[Klant],0))</f>
        <v>Noord</v>
      </c>
      <c r="G374" t="str">
        <f>INDEX(tblProd[ProdNaam],MATCH(tblVerkBerek[[#This Row],[Prod]],tblProd[Product],0))</f>
        <v>Prod6</v>
      </c>
      <c r="H374" s="5">
        <f>tblVerkBerek[[#This Row],[Aantal]]*INDEX(tblProd[KostPrijs],MATCH(tblVerkBerek[[#This Row],[Prod]],tblProd[Product],0))</f>
        <v>2400</v>
      </c>
      <c r="I374" s="5">
        <f>tblVerkBerek[[#This Row],[Aantal]]*INDEX(tblProd[VerkPrijs],MATCH(tblVerkBerek[[#This Row],[Prod]],tblProd[Product],0))</f>
        <v>3200</v>
      </c>
      <c r="J374" s="5">
        <f>tblVerkBerek[[#This Row],[Omzet]]-tblVerkBerek[[#This Row],[Kosten]]</f>
        <v>800</v>
      </c>
      <c r="K374" s="4">
        <f>INDEX(tblKlant[Korting],MATCH(tblVerkBerek[[#This Row],[Klant]],tblKlant[Klant],0))</f>
        <v>0.1</v>
      </c>
      <c r="L374" s="5">
        <f>tblVerkBerek[[#This Row],[Omzet]]*(1-tblVerkBerek[[#This Row],[Korting]])-tblVerkBerek[[#This Row],[Kosten]]</f>
        <v>480</v>
      </c>
    </row>
    <row r="375" spans="2:12" x14ac:dyDescent="0.3">
      <c r="B375" s="1">
        <v>43527</v>
      </c>
      <c r="C375" t="s">
        <v>17</v>
      </c>
      <c r="D375" t="s">
        <v>10</v>
      </c>
      <c r="E375">
        <v>5</v>
      </c>
      <c r="F375" t="str">
        <f>INDEX(tblKlant[Regio],MATCH(tblVerkBerek[[#This Row],[Klant]],tblKlant[Klant],0))</f>
        <v>Zuid</v>
      </c>
      <c r="G375" t="str">
        <f>INDEX(tblProd[ProdNaam],MATCH(tblVerkBerek[[#This Row],[Prod]],tblProd[Product],0))</f>
        <v>Prod4</v>
      </c>
      <c r="H375" s="5">
        <f>tblVerkBerek[[#This Row],[Aantal]]*INDEX(tblProd[KostPrijs],MATCH(tblVerkBerek[[#This Row],[Prod]],tblProd[Product],0))</f>
        <v>650</v>
      </c>
      <c r="I375" s="5">
        <f>tblVerkBerek[[#This Row],[Aantal]]*INDEX(tblProd[VerkPrijs],MATCH(tblVerkBerek[[#This Row],[Prod]],tblProd[Product],0))</f>
        <v>800</v>
      </c>
      <c r="J375" s="5">
        <f>tblVerkBerek[[#This Row],[Omzet]]-tblVerkBerek[[#This Row],[Kosten]]</f>
        <v>150</v>
      </c>
      <c r="K375" s="4">
        <f>INDEX(tblKlant[Korting],MATCH(tblVerkBerek[[#This Row],[Klant]],tblKlant[Klant],0))</f>
        <v>0.05</v>
      </c>
      <c r="L375" s="5">
        <f>tblVerkBerek[[#This Row],[Omzet]]*(1-tblVerkBerek[[#This Row],[Korting]])-tblVerkBerek[[#This Row],[Kosten]]</f>
        <v>110</v>
      </c>
    </row>
    <row r="376" spans="2:12" x14ac:dyDescent="0.3">
      <c r="B376" s="1">
        <v>43578</v>
      </c>
      <c r="C376" t="s">
        <v>12</v>
      </c>
      <c r="D376" t="s">
        <v>5</v>
      </c>
      <c r="E376">
        <v>9</v>
      </c>
      <c r="F376" t="str">
        <f>INDEX(tblKlant[Regio],MATCH(tblVerkBerek[[#This Row],[Klant]],tblKlant[Klant],0))</f>
        <v>Noord</v>
      </c>
      <c r="G376" t="str">
        <f>INDEX(tblProd[ProdNaam],MATCH(tblVerkBerek[[#This Row],[Prod]],tblProd[Product],0))</f>
        <v>Prod3</v>
      </c>
      <c r="H376" s="5">
        <f>tblVerkBerek[[#This Row],[Aantal]]*INDEX(tblProd[KostPrijs],MATCH(tblVerkBerek[[#This Row],[Prod]],tblProd[Product],0))</f>
        <v>1080</v>
      </c>
      <c r="I376" s="5">
        <f>tblVerkBerek[[#This Row],[Aantal]]*INDEX(tblProd[VerkPrijs],MATCH(tblVerkBerek[[#This Row],[Prod]],tblProd[Product],0))</f>
        <v>1305</v>
      </c>
      <c r="J376" s="5">
        <f>tblVerkBerek[[#This Row],[Omzet]]-tblVerkBerek[[#This Row],[Kosten]]</f>
        <v>225</v>
      </c>
      <c r="K376" s="4">
        <f>INDEX(tblKlant[Korting],MATCH(tblVerkBerek[[#This Row],[Klant]],tblKlant[Klant],0))</f>
        <v>0.01</v>
      </c>
      <c r="L376" s="5">
        <f>tblVerkBerek[[#This Row],[Omzet]]*(1-tblVerkBerek[[#This Row],[Korting]])-tblVerkBerek[[#This Row],[Kosten]]</f>
        <v>211.95000000000005</v>
      </c>
    </row>
    <row r="377" spans="2:12" x14ac:dyDescent="0.3">
      <c r="B377" s="1">
        <v>43823</v>
      </c>
      <c r="C377" t="s">
        <v>9</v>
      </c>
      <c r="D377" t="s">
        <v>19</v>
      </c>
      <c r="E377">
        <v>6</v>
      </c>
      <c r="F377" t="str">
        <f>INDEX(tblKlant[Regio],MATCH(tblVerkBerek[[#This Row],[Klant]],tblKlant[Klant],0))</f>
        <v>Noord</v>
      </c>
      <c r="G377" t="str">
        <f>INDEX(tblProd[ProdNaam],MATCH(tblVerkBerek[[#This Row],[Prod]],tblProd[Product],0))</f>
        <v>Prod2</v>
      </c>
      <c r="H377" s="5">
        <f>tblVerkBerek[[#This Row],[Aantal]]*INDEX(tblProd[KostPrijs],MATCH(tblVerkBerek[[#This Row],[Prod]],tblProd[Product],0))</f>
        <v>660</v>
      </c>
      <c r="I377" s="5">
        <f>tblVerkBerek[[#This Row],[Aantal]]*INDEX(tblProd[VerkPrijs],MATCH(tblVerkBerek[[#This Row],[Prod]],tblProd[Product],0))</f>
        <v>810</v>
      </c>
      <c r="J377" s="5">
        <f>tblVerkBerek[[#This Row],[Omzet]]-tblVerkBerek[[#This Row],[Kosten]]</f>
        <v>150</v>
      </c>
      <c r="K377" s="4">
        <f>INDEX(tblKlant[Korting],MATCH(tblVerkBerek[[#This Row],[Klant]],tblKlant[Klant],0))</f>
        <v>0.1</v>
      </c>
      <c r="L377" s="5">
        <f>tblVerkBerek[[#This Row],[Omzet]]*(1-tblVerkBerek[[#This Row],[Korting]])-tblVerkBerek[[#This Row],[Kosten]]</f>
        <v>69</v>
      </c>
    </row>
    <row r="378" spans="2:12" x14ac:dyDescent="0.3">
      <c r="B378" s="1">
        <v>43581</v>
      </c>
      <c r="C378" t="s">
        <v>12</v>
      </c>
      <c r="D378" t="s">
        <v>7</v>
      </c>
      <c r="E378">
        <v>9</v>
      </c>
      <c r="F378" t="str">
        <f>INDEX(tblKlant[Regio],MATCH(tblVerkBerek[[#This Row],[Klant]],tblKlant[Klant],0))</f>
        <v>Noord</v>
      </c>
      <c r="G378" t="str">
        <f>INDEX(tblProd[ProdNaam],MATCH(tblVerkBerek[[#This Row],[Prod]],tblProd[Product],0))</f>
        <v>Prod6</v>
      </c>
      <c r="H378" s="5">
        <f>tblVerkBerek[[#This Row],[Aantal]]*INDEX(tblProd[KostPrijs],MATCH(tblVerkBerek[[#This Row],[Prod]],tblProd[Product],0))</f>
        <v>1350</v>
      </c>
      <c r="I378" s="5">
        <f>tblVerkBerek[[#This Row],[Aantal]]*INDEX(tblProd[VerkPrijs],MATCH(tblVerkBerek[[#This Row],[Prod]],tblProd[Product],0))</f>
        <v>1800</v>
      </c>
      <c r="J378" s="5">
        <f>tblVerkBerek[[#This Row],[Omzet]]-tblVerkBerek[[#This Row],[Kosten]]</f>
        <v>450</v>
      </c>
      <c r="K378" s="4">
        <f>INDEX(tblKlant[Korting],MATCH(tblVerkBerek[[#This Row],[Klant]],tblKlant[Klant],0))</f>
        <v>0.01</v>
      </c>
      <c r="L378" s="5">
        <f>tblVerkBerek[[#This Row],[Omzet]]*(1-tblVerkBerek[[#This Row],[Korting]])-tblVerkBerek[[#This Row],[Kosten]]</f>
        <v>432</v>
      </c>
    </row>
    <row r="379" spans="2:12" x14ac:dyDescent="0.3">
      <c r="B379" s="1">
        <v>43256</v>
      </c>
      <c r="C379" t="s">
        <v>17</v>
      </c>
      <c r="D379" t="s">
        <v>10</v>
      </c>
      <c r="E379">
        <v>12</v>
      </c>
      <c r="F379" t="str">
        <f>INDEX(tblKlant[Regio],MATCH(tblVerkBerek[[#This Row],[Klant]],tblKlant[Klant],0))</f>
        <v>Zuid</v>
      </c>
      <c r="G379" t="str">
        <f>INDEX(tblProd[ProdNaam],MATCH(tblVerkBerek[[#This Row],[Prod]],tblProd[Product],0))</f>
        <v>Prod4</v>
      </c>
      <c r="H379" s="5">
        <f>tblVerkBerek[[#This Row],[Aantal]]*INDEX(tblProd[KostPrijs],MATCH(tblVerkBerek[[#This Row],[Prod]],tblProd[Product],0))</f>
        <v>1560</v>
      </c>
      <c r="I379" s="5">
        <f>tblVerkBerek[[#This Row],[Aantal]]*INDEX(tblProd[VerkPrijs],MATCH(tblVerkBerek[[#This Row],[Prod]],tblProd[Product],0))</f>
        <v>1920</v>
      </c>
      <c r="J379" s="5">
        <f>tblVerkBerek[[#This Row],[Omzet]]-tblVerkBerek[[#This Row],[Kosten]]</f>
        <v>360</v>
      </c>
      <c r="K379" s="4">
        <f>INDEX(tblKlant[Korting],MATCH(tblVerkBerek[[#This Row],[Klant]],tblKlant[Klant],0))</f>
        <v>0.05</v>
      </c>
      <c r="L379" s="5">
        <f>tblVerkBerek[[#This Row],[Omzet]]*(1-tblVerkBerek[[#This Row],[Korting]])-tblVerkBerek[[#This Row],[Kosten]]</f>
        <v>264</v>
      </c>
    </row>
    <row r="380" spans="2:12" x14ac:dyDescent="0.3">
      <c r="B380" s="1">
        <v>43389</v>
      </c>
      <c r="C380" t="s">
        <v>6</v>
      </c>
      <c r="D380" t="s">
        <v>7</v>
      </c>
      <c r="E380">
        <v>15</v>
      </c>
      <c r="F380" t="str">
        <f>INDEX(tblKlant[Regio],MATCH(tblVerkBerek[[#This Row],[Klant]],tblKlant[Klant],0))</f>
        <v>Noord</v>
      </c>
      <c r="G380" t="str">
        <f>INDEX(tblProd[ProdNaam],MATCH(tblVerkBerek[[#This Row],[Prod]],tblProd[Product],0))</f>
        <v>Prod6</v>
      </c>
      <c r="H380" s="5">
        <f>tblVerkBerek[[#This Row],[Aantal]]*INDEX(tblProd[KostPrijs],MATCH(tblVerkBerek[[#This Row],[Prod]],tblProd[Product],0))</f>
        <v>2250</v>
      </c>
      <c r="I380" s="5">
        <f>tblVerkBerek[[#This Row],[Aantal]]*INDEX(tblProd[VerkPrijs],MATCH(tblVerkBerek[[#This Row],[Prod]],tblProd[Product],0))</f>
        <v>3000</v>
      </c>
      <c r="J380" s="5">
        <f>tblVerkBerek[[#This Row],[Omzet]]-tblVerkBerek[[#This Row],[Kosten]]</f>
        <v>750</v>
      </c>
      <c r="K380" s="4">
        <f>INDEX(tblKlant[Korting],MATCH(tblVerkBerek[[#This Row],[Klant]],tblKlant[Klant],0))</f>
        <v>0</v>
      </c>
      <c r="L380" s="5">
        <f>tblVerkBerek[[#This Row],[Omzet]]*(1-tblVerkBerek[[#This Row],[Korting]])-tblVerkBerek[[#This Row],[Kosten]]</f>
        <v>750</v>
      </c>
    </row>
    <row r="381" spans="2:12" x14ac:dyDescent="0.3">
      <c r="B381" s="1">
        <v>43711</v>
      </c>
      <c r="C381" t="s">
        <v>12</v>
      </c>
      <c r="D381" t="s">
        <v>16</v>
      </c>
      <c r="E381">
        <v>10</v>
      </c>
      <c r="F381" t="str">
        <f>INDEX(tblKlant[Regio],MATCH(tblVerkBerek[[#This Row],[Klant]],tblKlant[Klant],0))</f>
        <v>Noord</v>
      </c>
      <c r="G381" t="str">
        <f>INDEX(tblProd[ProdNaam],MATCH(tblVerkBerek[[#This Row],[Prod]],tblProd[Product],0))</f>
        <v>Prod5</v>
      </c>
      <c r="H381" s="5">
        <f>tblVerkBerek[[#This Row],[Aantal]]*INDEX(tblProd[KostPrijs],MATCH(tblVerkBerek[[#This Row],[Prod]],tblProd[Product],0))</f>
        <v>1400</v>
      </c>
      <c r="I381" s="5">
        <f>tblVerkBerek[[#This Row],[Aantal]]*INDEX(tblProd[VerkPrijs],MATCH(tblVerkBerek[[#This Row],[Prod]],tblProd[Product],0))</f>
        <v>1800</v>
      </c>
      <c r="J381" s="5">
        <f>tblVerkBerek[[#This Row],[Omzet]]-tblVerkBerek[[#This Row],[Kosten]]</f>
        <v>400</v>
      </c>
      <c r="K381" s="4">
        <f>INDEX(tblKlant[Korting],MATCH(tblVerkBerek[[#This Row],[Klant]],tblKlant[Klant],0))</f>
        <v>0.01</v>
      </c>
      <c r="L381" s="5">
        <f>tblVerkBerek[[#This Row],[Omzet]]*(1-tblVerkBerek[[#This Row],[Korting]])-tblVerkBerek[[#This Row],[Kosten]]</f>
        <v>382</v>
      </c>
    </row>
    <row r="382" spans="2:12" x14ac:dyDescent="0.3">
      <c r="B382" s="1">
        <v>43579</v>
      </c>
      <c r="C382" t="s">
        <v>8</v>
      </c>
      <c r="D382" t="s">
        <v>10</v>
      </c>
      <c r="E382">
        <v>10</v>
      </c>
      <c r="F382" t="str">
        <f>INDEX(tblKlant[Regio],MATCH(tblVerkBerek[[#This Row],[Klant]],tblKlant[Klant],0))</f>
        <v>Zuid</v>
      </c>
      <c r="G382" t="str">
        <f>INDEX(tblProd[ProdNaam],MATCH(tblVerkBerek[[#This Row],[Prod]],tblProd[Product],0))</f>
        <v>Prod4</v>
      </c>
      <c r="H382" s="5">
        <f>tblVerkBerek[[#This Row],[Aantal]]*INDEX(tblProd[KostPrijs],MATCH(tblVerkBerek[[#This Row],[Prod]],tblProd[Product],0))</f>
        <v>1300</v>
      </c>
      <c r="I382" s="5">
        <f>tblVerkBerek[[#This Row],[Aantal]]*INDEX(tblProd[VerkPrijs],MATCH(tblVerkBerek[[#This Row],[Prod]],tblProd[Product],0))</f>
        <v>1600</v>
      </c>
      <c r="J382" s="5">
        <f>tblVerkBerek[[#This Row],[Omzet]]-tblVerkBerek[[#This Row],[Kosten]]</f>
        <v>300</v>
      </c>
      <c r="K382" s="4">
        <f>INDEX(tblKlant[Korting],MATCH(tblVerkBerek[[#This Row],[Klant]],tblKlant[Klant],0))</f>
        <v>0.01</v>
      </c>
      <c r="L382" s="5">
        <f>tblVerkBerek[[#This Row],[Omzet]]*(1-tblVerkBerek[[#This Row],[Korting]])-tblVerkBerek[[#This Row],[Kosten]]</f>
        <v>284</v>
      </c>
    </row>
    <row r="383" spans="2:12" x14ac:dyDescent="0.3">
      <c r="B383" s="1">
        <v>43890</v>
      </c>
      <c r="C383" t="s">
        <v>9</v>
      </c>
      <c r="D383" t="s">
        <v>7</v>
      </c>
      <c r="E383">
        <v>5</v>
      </c>
      <c r="F383" t="str">
        <f>INDEX(tblKlant[Regio],MATCH(tblVerkBerek[[#This Row],[Klant]],tblKlant[Klant],0))</f>
        <v>Noord</v>
      </c>
      <c r="G383" t="str">
        <f>INDEX(tblProd[ProdNaam],MATCH(tblVerkBerek[[#This Row],[Prod]],tblProd[Product],0))</f>
        <v>Prod6</v>
      </c>
      <c r="H383" s="5">
        <f>tblVerkBerek[[#This Row],[Aantal]]*INDEX(tblProd[KostPrijs],MATCH(tblVerkBerek[[#This Row],[Prod]],tblProd[Product],0))</f>
        <v>750</v>
      </c>
      <c r="I383" s="5">
        <f>tblVerkBerek[[#This Row],[Aantal]]*INDEX(tblProd[VerkPrijs],MATCH(tblVerkBerek[[#This Row],[Prod]],tblProd[Product],0))</f>
        <v>1000</v>
      </c>
      <c r="J383" s="5">
        <f>tblVerkBerek[[#This Row],[Omzet]]-tblVerkBerek[[#This Row],[Kosten]]</f>
        <v>250</v>
      </c>
      <c r="K383" s="4">
        <f>INDEX(tblKlant[Korting],MATCH(tblVerkBerek[[#This Row],[Klant]],tblKlant[Klant],0))</f>
        <v>0.1</v>
      </c>
      <c r="L383" s="5">
        <f>tblVerkBerek[[#This Row],[Omzet]]*(1-tblVerkBerek[[#This Row],[Korting]])-tblVerkBerek[[#This Row],[Kosten]]</f>
        <v>150</v>
      </c>
    </row>
    <row r="384" spans="2:12" x14ac:dyDescent="0.3">
      <c r="B384" s="1">
        <v>43719</v>
      </c>
      <c r="C384" t="s">
        <v>17</v>
      </c>
      <c r="D384" t="s">
        <v>10</v>
      </c>
      <c r="E384">
        <v>19</v>
      </c>
      <c r="F384" t="str">
        <f>INDEX(tblKlant[Regio],MATCH(tblVerkBerek[[#This Row],[Klant]],tblKlant[Klant],0))</f>
        <v>Zuid</v>
      </c>
      <c r="G384" t="str">
        <f>INDEX(tblProd[ProdNaam],MATCH(tblVerkBerek[[#This Row],[Prod]],tblProd[Product],0))</f>
        <v>Prod4</v>
      </c>
      <c r="H384" s="5">
        <f>tblVerkBerek[[#This Row],[Aantal]]*INDEX(tblProd[KostPrijs],MATCH(tblVerkBerek[[#This Row],[Prod]],tblProd[Product],0))</f>
        <v>2470</v>
      </c>
      <c r="I384" s="5">
        <f>tblVerkBerek[[#This Row],[Aantal]]*INDEX(tblProd[VerkPrijs],MATCH(tblVerkBerek[[#This Row],[Prod]],tblProd[Product],0))</f>
        <v>3040</v>
      </c>
      <c r="J384" s="5">
        <f>tblVerkBerek[[#This Row],[Omzet]]-tblVerkBerek[[#This Row],[Kosten]]</f>
        <v>570</v>
      </c>
      <c r="K384" s="4">
        <f>INDEX(tblKlant[Korting],MATCH(tblVerkBerek[[#This Row],[Klant]],tblKlant[Klant],0))</f>
        <v>0.05</v>
      </c>
      <c r="L384" s="5">
        <f>tblVerkBerek[[#This Row],[Omzet]]*(1-tblVerkBerek[[#This Row],[Korting]])-tblVerkBerek[[#This Row],[Kosten]]</f>
        <v>418</v>
      </c>
    </row>
    <row r="385" spans="2:12" x14ac:dyDescent="0.3">
      <c r="B385" s="1">
        <v>43929</v>
      </c>
      <c r="C385" t="s">
        <v>6</v>
      </c>
      <c r="D385" t="s">
        <v>5</v>
      </c>
      <c r="E385">
        <v>16</v>
      </c>
      <c r="F385" t="str">
        <f>INDEX(tblKlant[Regio],MATCH(tblVerkBerek[[#This Row],[Klant]],tblKlant[Klant],0))</f>
        <v>Noord</v>
      </c>
      <c r="G385" t="str">
        <f>INDEX(tblProd[ProdNaam],MATCH(tblVerkBerek[[#This Row],[Prod]],tblProd[Product],0))</f>
        <v>Prod3</v>
      </c>
      <c r="H385" s="5">
        <f>tblVerkBerek[[#This Row],[Aantal]]*INDEX(tblProd[KostPrijs],MATCH(tblVerkBerek[[#This Row],[Prod]],tblProd[Product],0))</f>
        <v>1920</v>
      </c>
      <c r="I385" s="5">
        <f>tblVerkBerek[[#This Row],[Aantal]]*INDEX(tblProd[VerkPrijs],MATCH(tblVerkBerek[[#This Row],[Prod]],tblProd[Product],0))</f>
        <v>2320</v>
      </c>
      <c r="J385" s="5">
        <f>tblVerkBerek[[#This Row],[Omzet]]-tblVerkBerek[[#This Row],[Kosten]]</f>
        <v>400</v>
      </c>
      <c r="K385" s="4">
        <f>INDEX(tblKlant[Korting],MATCH(tblVerkBerek[[#This Row],[Klant]],tblKlant[Klant],0))</f>
        <v>0</v>
      </c>
      <c r="L385" s="5">
        <f>tblVerkBerek[[#This Row],[Omzet]]*(1-tblVerkBerek[[#This Row],[Korting]])-tblVerkBerek[[#This Row],[Kosten]]</f>
        <v>400</v>
      </c>
    </row>
    <row r="386" spans="2:12" x14ac:dyDescent="0.3">
      <c r="B386" s="1">
        <v>43565</v>
      </c>
      <c r="C386" t="s">
        <v>12</v>
      </c>
      <c r="D386" t="s">
        <v>16</v>
      </c>
      <c r="E386">
        <v>8</v>
      </c>
      <c r="F386" t="str">
        <f>INDEX(tblKlant[Regio],MATCH(tblVerkBerek[[#This Row],[Klant]],tblKlant[Klant],0))</f>
        <v>Noord</v>
      </c>
      <c r="G386" t="str">
        <f>INDEX(tblProd[ProdNaam],MATCH(tblVerkBerek[[#This Row],[Prod]],tblProd[Product],0))</f>
        <v>Prod5</v>
      </c>
      <c r="H386" s="5">
        <f>tblVerkBerek[[#This Row],[Aantal]]*INDEX(tblProd[KostPrijs],MATCH(tblVerkBerek[[#This Row],[Prod]],tblProd[Product],0))</f>
        <v>1120</v>
      </c>
      <c r="I386" s="5">
        <f>tblVerkBerek[[#This Row],[Aantal]]*INDEX(tblProd[VerkPrijs],MATCH(tblVerkBerek[[#This Row],[Prod]],tblProd[Product],0))</f>
        <v>1440</v>
      </c>
      <c r="J386" s="5">
        <f>tblVerkBerek[[#This Row],[Omzet]]-tblVerkBerek[[#This Row],[Kosten]]</f>
        <v>320</v>
      </c>
      <c r="K386" s="4">
        <f>INDEX(tblKlant[Korting],MATCH(tblVerkBerek[[#This Row],[Klant]],tblKlant[Klant],0))</f>
        <v>0.01</v>
      </c>
      <c r="L386" s="5">
        <f>tblVerkBerek[[#This Row],[Omzet]]*(1-tblVerkBerek[[#This Row],[Korting]])-tblVerkBerek[[#This Row],[Kosten]]</f>
        <v>305.59999999999991</v>
      </c>
    </row>
    <row r="387" spans="2:12" x14ac:dyDescent="0.3">
      <c r="B387" s="1">
        <v>43549</v>
      </c>
      <c r="C387" t="s">
        <v>4</v>
      </c>
      <c r="D387" t="s">
        <v>7</v>
      </c>
      <c r="E387">
        <v>11</v>
      </c>
      <c r="F387" t="str">
        <f>INDEX(tblKlant[Regio],MATCH(tblVerkBerek[[#This Row],[Klant]],tblKlant[Klant],0))</f>
        <v>Zuid</v>
      </c>
      <c r="G387" t="str">
        <f>INDEX(tblProd[ProdNaam],MATCH(tblVerkBerek[[#This Row],[Prod]],tblProd[Product],0))</f>
        <v>Prod6</v>
      </c>
      <c r="H387" s="5">
        <f>tblVerkBerek[[#This Row],[Aantal]]*INDEX(tblProd[KostPrijs],MATCH(tblVerkBerek[[#This Row],[Prod]],tblProd[Product],0))</f>
        <v>1650</v>
      </c>
      <c r="I387" s="5">
        <f>tblVerkBerek[[#This Row],[Aantal]]*INDEX(tblProd[VerkPrijs],MATCH(tblVerkBerek[[#This Row],[Prod]],tblProd[Product],0))</f>
        <v>2200</v>
      </c>
      <c r="J387" s="5">
        <f>tblVerkBerek[[#This Row],[Omzet]]-tblVerkBerek[[#This Row],[Kosten]]</f>
        <v>550</v>
      </c>
      <c r="K387" s="4">
        <f>INDEX(tblKlant[Korting],MATCH(tblVerkBerek[[#This Row],[Klant]],tblKlant[Klant],0))</f>
        <v>0.05</v>
      </c>
      <c r="L387" s="5">
        <f>tblVerkBerek[[#This Row],[Omzet]]*(1-tblVerkBerek[[#This Row],[Korting]])-tblVerkBerek[[#This Row],[Kosten]]</f>
        <v>440</v>
      </c>
    </row>
    <row r="388" spans="2:12" x14ac:dyDescent="0.3">
      <c r="B388" s="1">
        <v>43117</v>
      </c>
      <c r="C388" t="s">
        <v>4</v>
      </c>
      <c r="D388" t="s">
        <v>10</v>
      </c>
      <c r="E388">
        <v>11</v>
      </c>
      <c r="F388" t="str">
        <f>INDEX(tblKlant[Regio],MATCH(tblVerkBerek[[#This Row],[Klant]],tblKlant[Klant],0))</f>
        <v>Zuid</v>
      </c>
      <c r="G388" t="str">
        <f>INDEX(tblProd[ProdNaam],MATCH(tblVerkBerek[[#This Row],[Prod]],tblProd[Product],0))</f>
        <v>Prod4</v>
      </c>
      <c r="H388" s="5">
        <f>tblVerkBerek[[#This Row],[Aantal]]*INDEX(tblProd[KostPrijs],MATCH(tblVerkBerek[[#This Row],[Prod]],tblProd[Product],0))</f>
        <v>1430</v>
      </c>
      <c r="I388" s="5">
        <f>tblVerkBerek[[#This Row],[Aantal]]*INDEX(tblProd[VerkPrijs],MATCH(tblVerkBerek[[#This Row],[Prod]],tblProd[Product],0))</f>
        <v>1760</v>
      </c>
      <c r="J388" s="5">
        <f>tblVerkBerek[[#This Row],[Omzet]]-tblVerkBerek[[#This Row],[Kosten]]</f>
        <v>330</v>
      </c>
      <c r="K388" s="4">
        <f>INDEX(tblKlant[Korting],MATCH(tblVerkBerek[[#This Row],[Klant]],tblKlant[Klant],0))</f>
        <v>0.05</v>
      </c>
      <c r="L388" s="5">
        <f>tblVerkBerek[[#This Row],[Omzet]]*(1-tblVerkBerek[[#This Row],[Korting]])-tblVerkBerek[[#This Row],[Kosten]]</f>
        <v>242</v>
      </c>
    </row>
    <row r="389" spans="2:12" x14ac:dyDescent="0.3">
      <c r="B389" s="1">
        <v>43314</v>
      </c>
      <c r="C389" t="s">
        <v>8</v>
      </c>
      <c r="D389" t="s">
        <v>19</v>
      </c>
      <c r="E389">
        <v>10</v>
      </c>
      <c r="F389" t="str">
        <f>INDEX(tblKlant[Regio],MATCH(tblVerkBerek[[#This Row],[Klant]],tblKlant[Klant],0))</f>
        <v>Zuid</v>
      </c>
      <c r="G389" t="str">
        <f>INDEX(tblProd[ProdNaam],MATCH(tblVerkBerek[[#This Row],[Prod]],tblProd[Product],0))</f>
        <v>Prod2</v>
      </c>
      <c r="H389" s="5">
        <f>tblVerkBerek[[#This Row],[Aantal]]*INDEX(tblProd[KostPrijs],MATCH(tblVerkBerek[[#This Row],[Prod]],tblProd[Product],0))</f>
        <v>1100</v>
      </c>
      <c r="I389" s="5">
        <f>tblVerkBerek[[#This Row],[Aantal]]*INDEX(tblProd[VerkPrijs],MATCH(tblVerkBerek[[#This Row],[Prod]],tblProd[Product],0))</f>
        <v>1350</v>
      </c>
      <c r="J389" s="5">
        <f>tblVerkBerek[[#This Row],[Omzet]]-tblVerkBerek[[#This Row],[Kosten]]</f>
        <v>250</v>
      </c>
      <c r="K389" s="4">
        <f>INDEX(tblKlant[Korting],MATCH(tblVerkBerek[[#This Row],[Klant]],tblKlant[Klant],0))</f>
        <v>0.01</v>
      </c>
      <c r="L389" s="5">
        <f>tblVerkBerek[[#This Row],[Omzet]]*(1-tblVerkBerek[[#This Row],[Korting]])-tblVerkBerek[[#This Row],[Kosten]]</f>
        <v>236.5</v>
      </c>
    </row>
    <row r="390" spans="2:12" x14ac:dyDescent="0.3">
      <c r="B390" s="1">
        <v>43792</v>
      </c>
      <c r="C390" t="s">
        <v>4</v>
      </c>
      <c r="D390" t="s">
        <v>10</v>
      </c>
      <c r="E390">
        <v>16</v>
      </c>
      <c r="F390" t="str">
        <f>INDEX(tblKlant[Regio],MATCH(tblVerkBerek[[#This Row],[Klant]],tblKlant[Klant],0))</f>
        <v>Zuid</v>
      </c>
      <c r="G390" t="str">
        <f>INDEX(tblProd[ProdNaam],MATCH(tblVerkBerek[[#This Row],[Prod]],tblProd[Product],0))</f>
        <v>Prod4</v>
      </c>
      <c r="H390" s="5">
        <f>tblVerkBerek[[#This Row],[Aantal]]*INDEX(tblProd[KostPrijs],MATCH(tblVerkBerek[[#This Row],[Prod]],tblProd[Product],0))</f>
        <v>2080</v>
      </c>
      <c r="I390" s="5">
        <f>tblVerkBerek[[#This Row],[Aantal]]*INDEX(tblProd[VerkPrijs],MATCH(tblVerkBerek[[#This Row],[Prod]],tblProd[Product],0))</f>
        <v>2560</v>
      </c>
      <c r="J390" s="5">
        <f>tblVerkBerek[[#This Row],[Omzet]]-tblVerkBerek[[#This Row],[Kosten]]</f>
        <v>480</v>
      </c>
      <c r="K390" s="4">
        <f>INDEX(tblKlant[Korting],MATCH(tblVerkBerek[[#This Row],[Klant]],tblKlant[Klant],0))</f>
        <v>0.05</v>
      </c>
      <c r="L390" s="5">
        <f>tblVerkBerek[[#This Row],[Omzet]]*(1-tblVerkBerek[[#This Row],[Korting]])-tblVerkBerek[[#This Row],[Kosten]]</f>
        <v>352</v>
      </c>
    </row>
    <row r="391" spans="2:12" x14ac:dyDescent="0.3">
      <c r="B391" s="1">
        <v>43576</v>
      </c>
      <c r="C391" t="s">
        <v>15</v>
      </c>
      <c r="D391" t="s">
        <v>16</v>
      </c>
      <c r="E391">
        <v>18</v>
      </c>
      <c r="F391" t="str">
        <f>INDEX(tblKlant[Regio],MATCH(tblVerkBerek[[#This Row],[Klant]],tblKlant[Klant],0))</f>
        <v>Noord</v>
      </c>
      <c r="G391" t="str">
        <f>INDEX(tblProd[ProdNaam],MATCH(tblVerkBerek[[#This Row],[Prod]],tblProd[Product],0))</f>
        <v>Prod5</v>
      </c>
      <c r="H391" s="5">
        <f>tblVerkBerek[[#This Row],[Aantal]]*INDEX(tblProd[KostPrijs],MATCH(tblVerkBerek[[#This Row],[Prod]],tblProd[Product],0))</f>
        <v>2520</v>
      </c>
      <c r="I391" s="5">
        <f>tblVerkBerek[[#This Row],[Aantal]]*INDEX(tblProd[VerkPrijs],MATCH(tblVerkBerek[[#This Row],[Prod]],tblProd[Product],0))</f>
        <v>3240</v>
      </c>
      <c r="J391" s="5">
        <f>tblVerkBerek[[#This Row],[Omzet]]-tblVerkBerek[[#This Row],[Kosten]]</f>
        <v>720</v>
      </c>
      <c r="K391" s="4">
        <f>INDEX(tblKlant[Korting],MATCH(tblVerkBerek[[#This Row],[Klant]],tblKlant[Klant],0))</f>
        <v>0.01</v>
      </c>
      <c r="L391" s="5">
        <f>tblVerkBerek[[#This Row],[Omzet]]*(1-tblVerkBerek[[#This Row],[Korting]])-tblVerkBerek[[#This Row],[Kosten]]</f>
        <v>687.59999999999991</v>
      </c>
    </row>
    <row r="392" spans="2:12" x14ac:dyDescent="0.3">
      <c r="B392" s="1">
        <v>43207</v>
      </c>
      <c r="C392" t="s">
        <v>18</v>
      </c>
      <c r="D392" t="s">
        <v>14</v>
      </c>
      <c r="E392">
        <v>13</v>
      </c>
      <c r="F392" t="str">
        <f>INDEX(tblKlant[Regio],MATCH(tblVerkBerek[[#This Row],[Klant]],tblKlant[Klant],0))</f>
        <v>Noord</v>
      </c>
      <c r="G392" t="str">
        <f>INDEX(tblProd[ProdNaam],MATCH(tblVerkBerek[[#This Row],[Prod]],tblProd[Product],0))</f>
        <v>Prod1</v>
      </c>
      <c r="H392" s="5">
        <f>tblVerkBerek[[#This Row],[Aantal]]*INDEX(tblProd[KostPrijs],MATCH(tblVerkBerek[[#This Row],[Prod]],tblProd[Product],0))</f>
        <v>1300</v>
      </c>
      <c r="I392" s="5">
        <f>tblVerkBerek[[#This Row],[Aantal]]*INDEX(tblProd[VerkPrijs],MATCH(tblVerkBerek[[#This Row],[Prod]],tblProd[Product],0))</f>
        <v>1625</v>
      </c>
      <c r="J392" s="5">
        <f>tblVerkBerek[[#This Row],[Omzet]]-tblVerkBerek[[#This Row],[Kosten]]</f>
        <v>325</v>
      </c>
      <c r="K392" s="4">
        <f>INDEX(tblKlant[Korting],MATCH(tblVerkBerek[[#This Row],[Klant]],tblKlant[Klant],0))</f>
        <v>0</v>
      </c>
      <c r="L392" s="5">
        <f>tblVerkBerek[[#This Row],[Omzet]]*(1-tblVerkBerek[[#This Row],[Korting]])-tblVerkBerek[[#This Row],[Kosten]]</f>
        <v>325</v>
      </c>
    </row>
    <row r="393" spans="2:12" x14ac:dyDescent="0.3">
      <c r="B393" s="1">
        <v>43757</v>
      </c>
      <c r="C393" t="s">
        <v>13</v>
      </c>
      <c r="D393" t="s">
        <v>19</v>
      </c>
      <c r="E393">
        <v>6</v>
      </c>
      <c r="F393" t="str">
        <f>INDEX(tblKlant[Regio],MATCH(tblVerkBerek[[#This Row],[Klant]],tblKlant[Klant],0))</f>
        <v>Zuid</v>
      </c>
      <c r="G393" t="str">
        <f>INDEX(tblProd[ProdNaam],MATCH(tblVerkBerek[[#This Row],[Prod]],tblProd[Product],0))</f>
        <v>Prod2</v>
      </c>
      <c r="H393" s="5">
        <f>tblVerkBerek[[#This Row],[Aantal]]*INDEX(tblProd[KostPrijs],MATCH(tblVerkBerek[[#This Row],[Prod]],tblProd[Product],0))</f>
        <v>660</v>
      </c>
      <c r="I393" s="5">
        <f>tblVerkBerek[[#This Row],[Aantal]]*INDEX(tblProd[VerkPrijs],MATCH(tblVerkBerek[[#This Row],[Prod]],tblProd[Product],0))</f>
        <v>810</v>
      </c>
      <c r="J393" s="5">
        <f>tblVerkBerek[[#This Row],[Omzet]]-tblVerkBerek[[#This Row],[Kosten]]</f>
        <v>150</v>
      </c>
      <c r="K393" s="4">
        <f>INDEX(tblKlant[Korting],MATCH(tblVerkBerek[[#This Row],[Klant]],tblKlant[Klant],0))</f>
        <v>0.05</v>
      </c>
      <c r="L393" s="5">
        <f>tblVerkBerek[[#This Row],[Omzet]]*(1-tblVerkBerek[[#This Row],[Korting]])-tblVerkBerek[[#This Row],[Kosten]]</f>
        <v>109.5</v>
      </c>
    </row>
    <row r="394" spans="2:12" x14ac:dyDescent="0.3">
      <c r="B394" s="1">
        <v>43194</v>
      </c>
      <c r="C394" t="s">
        <v>9</v>
      </c>
      <c r="D394" t="s">
        <v>14</v>
      </c>
      <c r="E394">
        <v>19</v>
      </c>
      <c r="F394" t="str">
        <f>INDEX(tblKlant[Regio],MATCH(tblVerkBerek[[#This Row],[Klant]],tblKlant[Klant],0))</f>
        <v>Noord</v>
      </c>
      <c r="G394" t="str">
        <f>INDEX(tblProd[ProdNaam],MATCH(tblVerkBerek[[#This Row],[Prod]],tblProd[Product],0))</f>
        <v>Prod1</v>
      </c>
      <c r="H394" s="5">
        <f>tblVerkBerek[[#This Row],[Aantal]]*INDEX(tblProd[KostPrijs],MATCH(tblVerkBerek[[#This Row],[Prod]],tblProd[Product],0))</f>
        <v>1900</v>
      </c>
      <c r="I394" s="5">
        <f>tblVerkBerek[[#This Row],[Aantal]]*INDEX(tblProd[VerkPrijs],MATCH(tblVerkBerek[[#This Row],[Prod]],tblProd[Product],0))</f>
        <v>2375</v>
      </c>
      <c r="J394" s="5">
        <f>tblVerkBerek[[#This Row],[Omzet]]-tblVerkBerek[[#This Row],[Kosten]]</f>
        <v>475</v>
      </c>
      <c r="K394" s="4">
        <f>INDEX(tblKlant[Korting],MATCH(tblVerkBerek[[#This Row],[Klant]],tblKlant[Klant],0))</f>
        <v>0.1</v>
      </c>
      <c r="L394" s="5">
        <f>tblVerkBerek[[#This Row],[Omzet]]*(1-tblVerkBerek[[#This Row],[Korting]])-tblVerkBerek[[#This Row],[Kosten]]</f>
        <v>237.5</v>
      </c>
    </row>
    <row r="395" spans="2:12" x14ac:dyDescent="0.3">
      <c r="B395" s="1">
        <v>43462</v>
      </c>
      <c r="C395" t="s">
        <v>13</v>
      </c>
      <c r="D395" t="s">
        <v>16</v>
      </c>
      <c r="E395">
        <v>8</v>
      </c>
      <c r="F395" t="str">
        <f>INDEX(tblKlant[Regio],MATCH(tblVerkBerek[[#This Row],[Klant]],tblKlant[Klant],0))</f>
        <v>Zuid</v>
      </c>
      <c r="G395" t="str">
        <f>INDEX(tblProd[ProdNaam],MATCH(tblVerkBerek[[#This Row],[Prod]],tblProd[Product],0))</f>
        <v>Prod5</v>
      </c>
      <c r="H395" s="5">
        <f>tblVerkBerek[[#This Row],[Aantal]]*INDEX(tblProd[KostPrijs],MATCH(tblVerkBerek[[#This Row],[Prod]],tblProd[Product],0))</f>
        <v>1120</v>
      </c>
      <c r="I395" s="5">
        <f>tblVerkBerek[[#This Row],[Aantal]]*INDEX(tblProd[VerkPrijs],MATCH(tblVerkBerek[[#This Row],[Prod]],tblProd[Product],0))</f>
        <v>1440</v>
      </c>
      <c r="J395" s="5">
        <f>tblVerkBerek[[#This Row],[Omzet]]-tblVerkBerek[[#This Row],[Kosten]]</f>
        <v>320</v>
      </c>
      <c r="K395" s="4">
        <f>INDEX(tblKlant[Korting],MATCH(tblVerkBerek[[#This Row],[Klant]],tblKlant[Klant],0))</f>
        <v>0.05</v>
      </c>
      <c r="L395" s="5">
        <f>tblVerkBerek[[#This Row],[Omzet]]*(1-tblVerkBerek[[#This Row],[Korting]])-tblVerkBerek[[#This Row],[Kosten]]</f>
        <v>248</v>
      </c>
    </row>
    <row r="396" spans="2:12" x14ac:dyDescent="0.3">
      <c r="B396" s="1">
        <v>43310</v>
      </c>
      <c r="C396" t="s">
        <v>11</v>
      </c>
      <c r="D396" t="s">
        <v>10</v>
      </c>
      <c r="E396">
        <v>7</v>
      </c>
      <c r="F396" t="str">
        <f>INDEX(tblKlant[Regio],MATCH(tblVerkBerek[[#This Row],[Klant]],tblKlant[Klant],0))</f>
        <v>Noord</v>
      </c>
      <c r="G396" t="str">
        <f>INDEX(tblProd[ProdNaam],MATCH(tblVerkBerek[[#This Row],[Prod]],tblProd[Product],0))</f>
        <v>Prod4</v>
      </c>
      <c r="H396" s="5">
        <f>tblVerkBerek[[#This Row],[Aantal]]*INDEX(tblProd[KostPrijs],MATCH(tblVerkBerek[[#This Row],[Prod]],tblProd[Product],0))</f>
        <v>910</v>
      </c>
      <c r="I396" s="5">
        <f>tblVerkBerek[[#This Row],[Aantal]]*INDEX(tblProd[VerkPrijs],MATCH(tblVerkBerek[[#This Row],[Prod]],tblProd[Product],0))</f>
        <v>1120</v>
      </c>
      <c r="J396" s="5">
        <f>tblVerkBerek[[#This Row],[Omzet]]-tblVerkBerek[[#This Row],[Kosten]]</f>
        <v>210</v>
      </c>
      <c r="K396" s="4">
        <f>INDEX(tblKlant[Korting],MATCH(tblVerkBerek[[#This Row],[Klant]],tblKlant[Klant],0))</f>
        <v>0</v>
      </c>
      <c r="L396" s="5">
        <f>tblVerkBerek[[#This Row],[Omzet]]*(1-tblVerkBerek[[#This Row],[Korting]])-tblVerkBerek[[#This Row],[Kosten]]</f>
        <v>210</v>
      </c>
    </row>
    <row r="397" spans="2:12" x14ac:dyDescent="0.3">
      <c r="B397" s="1">
        <v>43797</v>
      </c>
      <c r="C397" t="s">
        <v>15</v>
      </c>
      <c r="D397" t="s">
        <v>16</v>
      </c>
      <c r="E397">
        <v>5</v>
      </c>
      <c r="F397" t="str">
        <f>INDEX(tblKlant[Regio],MATCH(tblVerkBerek[[#This Row],[Klant]],tblKlant[Klant],0))</f>
        <v>Noord</v>
      </c>
      <c r="G397" t="str">
        <f>INDEX(tblProd[ProdNaam],MATCH(tblVerkBerek[[#This Row],[Prod]],tblProd[Product],0))</f>
        <v>Prod5</v>
      </c>
      <c r="H397" s="5">
        <f>tblVerkBerek[[#This Row],[Aantal]]*INDEX(tblProd[KostPrijs],MATCH(tblVerkBerek[[#This Row],[Prod]],tblProd[Product],0))</f>
        <v>700</v>
      </c>
      <c r="I397" s="5">
        <f>tblVerkBerek[[#This Row],[Aantal]]*INDEX(tblProd[VerkPrijs],MATCH(tblVerkBerek[[#This Row],[Prod]],tblProd[Product],0))</f>
        <v>900</v>
      </c>
      <c r="J397" s="5">
        <f>tblVerkBerek[[#This Row],[Omzet]]-tblVerkBerek[[#This Row],[Kosten]]</f>
        <v>200</v>
      </c>
      <c r="K397" s="4">
        <f>INDEX(tblKlant[Korting],MATCH(tblVerkBerek[[#This Row],[Klant]],tblKlant[Klant],0))</f>
        <v>0.01</v>
      </c>
      <c r="L397" s="5">
        <f>tblVerkBerek[[#This Row],[Omzet]]*(1-tblVerkBerek[[#This Row],[Korting]])-tblVerkBerek[[#This Row],[Kosten]]</f>
        <v>191</v>
      </c>
    </row>
    <row r="398" spans="2:12" x14ac:dyDescent="0.3">
      <c r="B398" s="1">
        <v>43561</v>
      </c>
      <c r="C398" t="s">
        <v>17</v>
      </c>
      <c r="D398" t="s">
        <v>10</v>
      </c>
      <c r="E398">
        <v>19</v>
      </c>
      <c r="F398" t="str">
        <f>INDEX(tblKlant[Regio],MATCH(tblVerkBerek[[#This Row],[Klant]],tblKlant[Klant],0))</f>
        <v>Zuid</v>
      </c>
      <c r="G398" t="str">
        <f>INDEX(tblProd[ProdNaam],MATCH(tblVerkBerek[[#This Row],[Prod]],tblProd[Product],0))</f>
        <v>Prod4</v>
      </c>
      <c r="H398" s="5">
        <f>tblVerkBerek[[#This Row],[Aantal]]*INDEX(tblProd[KostPrijs],MATCH(tblVerkBerek[[#This Row],[Prod]],tblProd[Product],0))</f>
        <v>2470</v>
      </c>
      <c r="I398" s="5">
        <f>tblVerkBerek[[#This Row],[Aantal]]*INDEX(tblProd[VerkPrijs],MATCH(tblVerkBerek[[#This Row],[Prod]],tblProd[Product],0))</f>
        <v>3040</v>
      </c>
      <c r="J398" s="5">
        <f>tblVerkBerek[[#This Row],[Omzet]]-tblVerkBerek[[#This Row],[Kosten]]</f>
        <v>570</v>
      </c>
      <c r="K398" s="4">
        <f>INDEX(tblKlant[Korting],MATCH(tblVerkBerek[[#This Row],[Klant]],tblKlant[Klant],0))</f>
        <v>0.05</v>
      </c>
      <c r="L398" s="5">
        <f>tblVerkBerek[[#This Row],[Omzet]]*(1-tblVerkBerek[[#This Row],[Korting]])-tblVerkBerek[[#This Row],[Kosten]]</f>
        <v>418</v>
      </c>
    </row>
    <row r="399" spans="2:12" x14ac:dyDescent="0.3">
      <c r="B399" s="1">
        <v>43489</v>
      </c>
      <c r="C399" t="s">
        <v>11</v>
      </c>
      <c r="D399" t="s">
        <v>7</v>
      </c>
      <c r="E399">
        <v>6</v>
      </c>
      <c r="F399" t="str">
        <f>INDEX(tblKlant[Regio],MATCH(tblVerkBerek[[#This Row],[Klant]],tblKlant[Klant],0))</f>
        <v>Noord</v>
      </c>
      <c r="G399" t="str">
        <f>INDEX(tblProd[ProdNaam],MATCH(tblVerkBerek[[#This Row],[Prod]],tblProd[Product],0))</f>
        <v>Prod6</v>
      </c>
      <c r="H399" s="5">
        <f>tblVerkBerek[[#This Row],[Aantal]]*INDEX(tblProd[KostPrijs],MATCH(tblVerkBerek[[#This Row],[Prod]],tblProd[Product],0))</f>
        <v>900</v>
      </c>
      <c r="I399" s="5">
        <f>tblVerkBerek[[#This Row],[Aantal]]*INDEX(tblProd[VerkPrijs],MATCH(tblVerkBerek[[#This Row],[Prod]],tblProd[Product],0))</f>
        <v>1200</v>
      </c>
      <c r="J399" s="5">
        <f>tblVerkBerek[[#This Row],[Omzet]]-tblVerkBerek[[#This Row],[Kosten]]</f>
        <v>300</v>
      </c>
      <c r="K399" s="4">
        <f>INDEX(tblKlant[Korting],MATCH(tblVerkBerek[[#This Row],[Klant]],tblKlant[Klant],0))</f>
        <v>0</v>
      </c>
      <c r="L399" s="5">
        <f>tblVerkBerek[[#This Row],[Omzet]]*(1-tblVerkBerek[[#This Row],[Korting]])-tblVerkBerek[[#This Row],[Kosten]]</f>
        <v>300</v>
      </c>
    </row>
    <row r="400" spans="2:12" x14ac:dyDescent="0.3">
      <c r="B400" s="1">
        <v>43660</v>
      </c>
      <c r="C400" t="s">
        <v>6</v>
      </c>
      <c r="D400" t="s">
        <v>14</v>
      </c>
      <c r="E400">
        <v>20</v>
      </c>
      <c r="F400" t="str">
        <f>INDEX(tblKlant[Regio],MATCH(tblVerkBerek[[#This Row],[Klant]],tblKlant[Klant],0))</f>
        <v>Noord</v>
      </c>
      <c r="G400" t="str">
        <f>INDEX(tblProd[ProdNaam],MATCH(tblVerkBerek[[#This Row],[Prod]],tblProd[Product],0))</f>
        <v>Prod1</v>
      </c>
      <c r="H400" s="5">
        <f>tblVerkBerek[[#This Row],[Aantal]]*INDEX(tblProd[KostPrijs],MATCH(tblVerkBerek[[#This Row],[Prod]],tblProd[Product],0))</f>
        <v>2000</v>
      </c>
      <c r="I400" s="5">
        <f>tblVerkBerek[[#This Row],[Aantal]]*INDEX(tblProd[VerkPrijs],MATCH(tblVerkBerek[[#This Row],[Prod]],tblProd[Product],0))</f>
        <v>2500</v>
      </c>
      <c r="J400" s="5">
        <f>tblVerkBerek[[#This Row],[Omzet]]-tblVerkBerek[[#This Row],[Kosten]]</f>
        <v>500</v>
      </c>
      <c r="K400" s="4">
        <f>INDEX(tblKlant[Korting],MATCH(tblVerkBerek[[#This Row],[Klant]],tblKlant[Klant],0))</f>
        <v>0</v>
      </c>
      <c r="L400" s="5">
        <f>tblVerkBerek[[#This Row],[Omzet]]*(1-tblVerkBerek[[#This Row],[Korting]])-tblVerkBerek[[#This Row],[Kosten]]</f>
        <v>500</v>
      </c>
    </row>
    <row r="401" spans="2:12" x14ac:dyDescent="0.3">
      <c r="B401" s="1">
        <v>43251</v>
      </c>
      <c r="C401" t="s">
        <v>9</v>
      </c>
      <c r="D401" t="s">
        <v>7</v>
      </c>
      <c r="E401">
        <v>13</v>
      </c>
      <c r="F401" t="str">
        <f>INDEX(tblKlant[Regio],MATCH(tblVerkBerek[[#This Row],[Klant]],tblKlant[Klant],0))</f>
        <v>Noord</v>
      </c>
      <c r="G401" t="str">
        <f>INDEX(tblProd[ProdNaam],MATCH(tblVerkBerek[[#This Row],[Prod]],tblProd[Product],0))</f>
        <v>Prod6</v>
      </c>
      <c r="H401" s="5">
        <f>tblVerkBerek[[#This Row],[Aantal]]*INDEX(tblProd[KostPrijs],MATCH(tblVerkBerek[[#This Row],[Prod]],tblProd[Product],0))</f>
        <v>1950</v>
      </c>
      <c r="I401" s="5">
        <f>tblVerkBerek[[#This Row],[Aantal]]*INDEX(tblProd[VerkPrijs],MATCH(tblVerkBerek[[#This Row],[Prod]],tblProd[Product],0))</f>
        <v>2600</v>
      </c>
      <c r="J401" s="5">
        <f>tblVerkBerek[[#This Row],[Omzet]]-tblVerkBerek[[#This Row],[Kosten]]</f>
        <v>650</v>
      </c>
      <c r="K401" s="4">
        <f>INDEX(tblKlant[Korting],MATCH(tblVerkBerek[[#This Row],[Klant]],tblKlant[Klant],0))</f>
        <v>0.1</v>
      </c>
      <c r="L401" s="5">
        <f>tblVerkBerek[[#This Row],[Omzet]]*(1-tblVerkBerek[[#This Row],[Korting]])-tblVerkBerek[[#This Row],[Kosten]]</f>
        <v>390</v>
      </c>
    </row>
    <row r="402" spans="2:12" x14ac:dyDescent="0.3">
      <c r="B402" s="1">
        <v>43230</v>
      </c>
      <c r="C402" t="s">
        <v>18</v>
      </c>
      <c r="D402" t="s">
        <v>5</v>
      </c>
      <c r="E402">
        <v>12</v>
      </c>
      <c r="F402" t="str">
        <f>INDEX(tblKlant[Regio],MATCH(tblVerkBerek[[#This Row],[Klant]],tblKlant[Klant],0))</f>
        <v>Noord</v>
      </c>
      <c r="G402" t="str">
        <f>INDEX(tblProd[ProdNaam],MATCH(tblVerkBerek[[#This Row],[Prod]],tblProd[Product],0))</f>
        <v>Prod3</v>
      </c>
      <c r="H402" s="5">
        <f>tblVerkBerek[[#This Row],[Aantal]]*INDEX(tblProd[KostPrijs],MATCH(tblVerkBerek[[#This Row],[Prod]],tblProd[Product],0))</f>
        <v>1440</v>
      </c>
      <c r="I402" s="5">
        <f>tblVerkBerek[[#This Row],[Aantal]]*INDEX(tblProd[VerkPrijs],MATCH(tblVerkBerek[[#This Row],[Prod]],tblProd[Product],0))</f>
        <v>1740</v>
      </c>
      <c r="J402" s="5">
        <f>tblVerkBerek[[#This Row],[Omzet]]-tblVerkBerek[[#This Row],[Kosten]]</f>
        <v>300</v>
      </c>
      <c r="K402" s="4">
        <f>INDEX(tblKlant[Korting],MATCH(tblVerkBerek[[#This Row],[Klant]],tblKlant[Klant],0))</f>
        <v>0</v>
      </c>
      <c r="L402" s="5">
        <f>tblVerkBerek[[#This Row],[Omzet]]*(1-tblVerkBerek[[#This Row],[Korting]])-tblVerkBerek[[#This Row],[Kosten]]</f>
        <v>300</v>
      </c>
    </row>
    <row r="403" spans="2:12" x14ac:dyDescent="0.3">
      <c r="B403" s="1">
        <v>43370</v>
      </c>
      <c r="C403" t="s">
        <v>18</v>
      </c>
      <c r="D403" t="s">
        <v>7</v>
      </c>
      <c r="E403">
        <v>12</v>
      </c>
      <c r="F403" t="str">
        <f>INDEX(tblKlant[Regio],MATCH(tblVerkBerek[[#This Row],[Klant]],tblKlant[Klant],0))</f>
        <v>Noord</v>
      </c>
      <c r="G403" t="str">
        <f>INDEX(tblProd[ProdNaam],MATCH(tblVerkBerek[[#This Row],[Prod]],tblProd[Product],0))</f>
        <v>Prod6</v>
      </c>
      <c r="H403" s="5">
        <f>tblVerkBerek[[#This Row],[Aantal]]*INDEX(tblProd[KostPrijs],MATCH(tblVerkBerek[[#This Row],[Prod]],tblProd[Product],0))</f>
        <v>1800</v>
      </c>
      <c r="I403" s="5">
        <f>tblVerkBerek[[#This Row],[Aantal]]*INDEX(tblProd[VerkPrijs],MATCH(tblVerkBerek[[#This Row],[Prod]],tblProd[Product],0))</f>
        <v>2400</v>
      </c>
      <c r="J403" s="5">
        <f>tblVerkBerek[[#This Row],[Omzet]]-tblVerkBerek[[#This Row],[Kosten]]</f>
        <v>600</v>
      </c>
      <c r="K403" s="4">
        <f>INDEX(tblKlant[Korting],MATCH(tblVerkBerek[[#This Row],[Klant]],tblKlant[Klant],0))</f>
        <v>0</v>
      </c>
      <c r="L403" s="5">
        <f>tblVerkBerek[[#This Row],[Omzet]]*(1-tblVerkBerek[[#This Row],[Korting]])-tblVerkBerek[[#This Row],[Kosten]]</f>
        <v>600</v>
      </c>
    </row>
    <row r="404" spans="2:12" x14ac:dyDescent="0.3">
      <c r="B404" s="1">
        <v>43880</v>
      </c>
      <c r="C404" t="s">
        <v>13</v>
      </c>
      <c r="D404" t="s">
        <v>5</v>
      </c>
      <c r="E404">
        <v>12</v>
      </c>
      <c r="F404" t="str">
        <f>INDEX(tblKlant[Regio],MATCH(tblVerkBerek[[#This Row],[Klant]],tblKlant[Klant],0))</f>
        <v>Zuid</v>
      </c>
      <c r="G404" t="str">
        <f>INDEX(tblProd[ProdNaam],MATCH(tblVerkBerek[[#This Row],[Prod]],tblProd[Product],0))</f>
        <v>Prod3</v>
      </c>
      <c r="H404" s="5">
        <f>tblVerkBerek[[#This Row],[Aantal]]*INDEX(tblProd[KostPrijs],MATCH(tblVerkBerek[[#This Row],[Prod]],tblProd[Product],0))</f>
        <v>1440</v>
      </c>
      <c r="I404" s="5">
        <f>tblVerkBerek[[#This Row],[Aantal]]*INDEX(tblProd[VerkPrijs],MATCH(tblVerkBerek[[#This Row],[Prod]],tblProd[Product],0))</f>
        <v>1740</v>
      </c>
      <c r="J404" s="5">
        <f>tblVerkBerek[[#This Row],[Omzet]]-tblVerkBerek[[#This Row],[Kosten]]</f>
        <v>300</v>
      </c>
      <c r="K404" s="4">
        <f>INDEX(tblKlant[Korting],MATCH(tblVerkBerek[[#This Row],[Klant]],tblKlant[Klant],0))</f>
        <v>0.05</v>
      </c>
      <c r="L404" s="5">
        <f>tblVerkBerek[[#This Row],[Omzet]]*(1-tblVerkBerek[[#This Row],[Korting]])-tblVerkBerek[[#This Row],[Kosten]]</f>
        <v>213</v>
      </c>
    </row>
    <row r="405" spans="2:12" x14ac:dyDescent="0.3">
      <c r="B405" s="1">
        <v>43466</v>
      </c>
      <c r="C405" t="s">
        <v>12</v>
      </c>
      <c r="D405" t="s">
        <v>5</v>
      </c>
      <c r="E405">
        <v>8</v>
      </c>
      <c r="F405" t="str">
        <f>INDEX(tblKlant[Regio],MATCH(tblVerkBerek[[#This Row],[Klant]],tblKlant[Klant],0))</f>
        <v>Noord</v>
      </c>
      <c r="G405" t="str">
        <f>INDEX(tblProd[ProdNaam],MATCH(tblVerkBerek[[#This Row],[Prod]],tblProd[Product],0))</f>
        <v>Prod3</v>
      </c>
      <c r="H405" s="5">
        <f>tblVerkBerek[[#This Row],[Aantal]]*INDEX(tblProd[KostPrijs],MATCH(tblVerkBerek[[#This Row],[Prod]],tblProd[Product],0))</f>
        <v>960</v>
      </c>
      <c r="I405" s="5">
        <f>tblVerkBerek[[#This Row],[Aantal]]*INDEX(tblProd[VerkPrijs],MATCH(tblVerkBerek[[#This Row],[Prod]],tblProd[Product],0))</f>
        <v>1160</v>
      </c>
      <c r="J405" s="5">
        <f>tblVerkBerek[[#This Row],[Omzet]]-tblVerkBerek[[#This Row],[Kosten]]</f>
        <v>200</v>
      </c>
      <c r="K405" s="4">
        <f>INDEX(tblKlant[Korting],MATCH(tblVerkBerek[[#This Row],[Klant]],tblKlant[Klant],0))</f>
        <v>0.01</v>
      </c>
      <c r="L405" s="5">
        <f>tblVerkBerek[[#This Row],[Omzet]]*(1-tblVerkBerek[[#This Row],[Korting]])-tblVerkBerek[[#This Row],[Kosten]]</f>
        <v>188.40000000000009</v>
      </c>
    </row>
    <row r="406" spans="2:12" x14ac:dyDescent="0.3">
      <c r="B406" s="1">
        <v>43809</v>
      </c>
      <c r="C406" t="s">
        <v>18</v>
      </c>
      <c r="D406" t="s">
        <v>10</v>
      </c>
      <c r="E406">
        <v>19</v>
      </c>
      <c r="F406" t="str">
        <f>INDEX(tblKlant[Regio],MATCH(tblVerkBerek[[#This Row],[Klant]],tblKlant[Klant],0))</f>
        <v>Noord</v>
      </c>
      <c r="G406" t="str">
        <f>INDEX(tblProd[ProdNaam],MATCH(tblVerkBerek[[#This Row],[Prod]],tblProd[Product],0))</f>
        <v>Prod4</v>
      </c>
      <c r="H406" s="5">
        <f>tblVerkBerek[[#This Row],[Aantal]]*INDEX(tblProd[KostPrijs],MATCH(tblVerkBerek[[#This Row],[Prod]],tblProd[Product],0))</f>
        <v>2470</v>
      </c>
      <c r="I406" s="5">
        <f>tblVerkBerek[[#This Row],[Aantal]]*INDEX(tblProd[VerkPrijs],MATCH(tblVerkBerek[[#This Row],[Prod]],tblProd[Product],0))</f>
        <v>3040</v>
      </c>
      <c r="J406" s="5">
        <f>tblVerkBerek[[#This Row],[Omzet]]-tblVerkBerek[[#This Row],[Kosten]]</f>
        <v>570</v>
      </c>
      <c r="K406" s="4">
        <f>INDEX(tblKlant[Korting],MATCH(tblVerkBerek[[#This Row],[Klant]],tblKlant[Klant],0))</f>
        <v>0</v>
      </c>
      <c r="L406" s="5">
        <f>tblVerkBerek[[#This Row],[Omzet]]*(1-tblVerkBerek[[#This Row],[Korting]])-tblVerkBerek[[#This Row],[Kosten]]</f>
        <v>570</v>
      </c>
    </row>
    <row r="407" spans="2:12" x14ac:dyDescent="0.3">
      <c r="B407" s="1">
        <v>43576</v>
      </c>
      <c r="C407" t="s">
        <v>6</v>
      </c>
      <c r="D407" t="s">
        <v>16</v>
      </c>
      <c r="E407">
        <v>17</v>
      </c>
      <c r="F407" t="str">
        <f>INDEX(tblKlant[Regio],MATCH(tblVerkBerek[[#This Row],[Klant]],tblKlant[Klant],0))</f>
        <v>Noord</v>
      </c>
      <c r="G407" t="str">
        <f>INDEX(tblProd[ProdNaam],MATCH(tblVerkBerek[[#This Row],[Prod]],tblProd[Product],0))</f>
        <v>Prod5</v>
      </c>
      <c r="H407" s="5">
        <f>tblVerkBerek[[#This Row],[Aantal]]*INDEX(tblProd[KostPrijs],MATCH(tblVerkBerek[[#This Row],[Prod]],tblProd[Product],0))</f>
        <v>2380</v>
      </c>
      <c r="I407" s="5">
        <f>tblVerkBerek[[#This Row],[Aantal]]*INDEX(tblProd[VerkPrijs],MATCH(tblVerkBerek[[#This Row],[Prod]],tblProd[Product],0))</f>
        <v>3060</v>
      </c>
      <c r="J407" s="5">
        <f>tblVerkBerek[[#This Row],[Omzet]]-tblVerkBerek[[#This Row],[Kosten]]</f>
        <v>680</v>
      </c>
      <c r="K407" s="4">
        <f>INDEX(tblKlant[Korting],MATCH(tblVerkBerek[[#This Row],[Klant]],tblKlant[Klant],0))</f>
        <v>0</v>
      </c>
      <c r="L407" s="5">
        <f>tblVerkBerek[[#This Row],[Omzet]]*(1-tblVerkBerek[[#This Row],[Korting]])-tblVerkBerek[[#This Row],[Kosten]]</f>
        <v>680</v>
      </c>
    </row>
    <row r="408" spans="2:12" x14ac:dyDescent="0.3">
      <c r="B408" s="1">
        <v>43504</v>
      </c>
      <c r="C408" t="s">
        <v>17</v>
      </c>
      <c r="D408" t="s">
        <v>19</v>
      </c>
      <c r="E408">
        <v>7</v>
      </c>
      <c r="F408" t="str">
        <f>INDEX(tblKlant[Regio],MATCH(tblVerkBerek[[#This Row],[Klant]],tblKlant[Klant],0))</f>
        <v>Zuid</v>
      </c>
      <c r="G408" t="str">
        <f>INDEX(tblProd[ProdNaam],MATCH(tblVerkBerek[[#This Row],[Prod]],tblProd[Product],0))</f>
        <v>Prod2</v>
      </c>
      <c r="H408" s="5">
        <f>tblVerkBerek[[#This Row],[Aantal]]*INDEX(tblProd[KostPrijs],MATCH(tblVerkBerek[[#This Row],[Prod]],tblProd[Product],0))</f>
        <v>770</v>
      </c>
      <c r="I408" s="5">
        <f>tblVerkBerek[[#This Row],[Aantal]]*INDEX(tblProd[VerkPrijs],MATCH(tblVerkBerek[[#This Row],[Prod]],tblProd[Product],0))</f>
        <v>945</v>
      </c>
      <c r="J408" s="5">
        <f>tblVerkBerek[[#This Row],[Omzet]]-tblVerkBerek[[#This Row],[Kosten]]</f>
        <v>175</v>
      </c>
      <c r="K408" s="4">
        <f>INDEX(tblKlant[Korting],MATCH(tblVerkBerek[[#This Row],[Klant]],tblKlant[Klant],0))</f>
        <v>0.05</v>
      </c>
      <c r="L408" s="5">
        <f>tblVerkBerek[[#This Row],[Omzet]]*(1-tblVerkBerek[[#This Row],[Korting]])-tblVerkBerek[[#This Row],[Kosten]]</f>
        <v>127.75</v>
      </c>
    </row>
    <row r="409" spans="2:12" x14ac:dyDescent="0.3">
      <c r="B409" s="1">
        <v>43174</v>
      </c>
      <c r="C409" t="s">
        <v>17</v>
      </c>
      <c r="D409" t="s">
        <v>14</v>
      </c>
      <c r="E409">
        <v>5</v>
      </c>
      <c r="F409" t="str">
        <f>INDEX(tblKlant[Regio],MATCH(tblVerkBerek[[#This Row],[Klant]],tblKlant[Klant],0))</f>
        <v>Zuid</v>
      </c>
      <c r="G409" t="str">
        <f>INDEX(tblProd[ProdNaam],MATCH(tblVerkBerek[[#This Row],[Prod]],tblProd[Product],0))</f>
        <v>Prod1</v>
      </c>
      <c r="H409" s="5">
        <f>tblVerkBerek[[#This Row],[Aantal]]*INDEX(tblProd[KostPrijs],MATCH(tblVerkBerek[[#This Row],[Prod]],tblProd[Product],0))</f>
        <v>500</v>
      </c>
      <c r="I409" s="5">
        <f>tblVerkBerek[[#This Row],[Aantal]]*INDEX(tblProd[VerkPrijs],MATCH(tblVerkBerek[[#This Row],[Prod]],tblProd[Product],0))</f>
        <v>625</v>
      </c>
      <c r="J409" s="5">
        <f>tblVerkBerek[[#This Row],[Omzet]]-tblVerkBerek[[#This Row],[Kosten]]</f>
        <v>125</v>
      </c>
      <c r="K409" s="4">
        <f>INDEX(tblKlant[Korting],MATCH(tblVerkBerek[[#This Row],[Klant]],tblKlant[Klant],0))</f>
        <v>0.05</v>
      </c>
      <c r="L409" s="5">
        <f>tblVerkBerek[[#This Row],[Omzet]]*(1-tblVerkBerek[[#This Row],[Korting]])-tblVerkBerek[[#This Row],[Kosten]]</f>
        <v>93.75</v>
      </c>
    </row>
    <row r="410" spans="2:12" x14ac:dyDescent="0.3">
      <c r="B410" s="1">
        <v>43273</v>
      </c>
      <c r="C410" t="s">
        <v>9</v>
      </c>
      <c r="D410" t="s">
        <v>14</v>
      </c>
      <c r="E410">
        <v>19</v>
      </c>
      <c r="F410" t="str">
        <f>INDEX(tblKlant[Regio],MATCH(tblVerkBerek[[#This Row],[Klant]],tblKlant[Klant],0))</f>
        <v>Noord</v>
      </c>
      <c r="G410" t="str">
        <f>INDEX(tblProd[ProdNaam],MATCH(tblVerkBerek[[#This Row],[Prod]],tblProd[Product],0))</f>
        <v>Prod1</v>
      </c>
      <c r="H410" s="5">
        <f>tblVerkBerek[[#This Row],[Aantal]]*INDEX(tblProd[KostPrijs],MATCH(tblVerkBerek[[#This Row],[Prod]],tblProd[Product],0))</f>
        <v>1900</v>
      </c>
      <c r="I410" s="5">
        <f>tblVerkBerek[[#This Row],[Aantal]]*INDEX(tblProd[VerkPrijs],MATCH(tblVerkBerek[[#This Row],[Prod]],tblProd[Product],0))</f>
        <v>2375</v>
      </c>
      <c r="J410" s="5">
        <f>tblVerkBerek[[#This Row],[Omzet]]-tblVerkBerek[[#This Row],[Kosten]]</f>
        <v>475</v>
      </c>
      <c r="K410" s="4">
        <f>INDEX(tblKlant[Korting],MATCH(tblVerkBerek[[#This Row],[Klant]],tblKlant[Klant],0))</f>
        <v>0.1</v>
      </c>
      <c r="L410" s="5">
        <f>tblVerkBerek[[#This Row],[Omzet]]*(1-tblVerkBerek[[#This Row],[Korting]])-tblVerkBerek[[#This Row],[Kosten]]</f>
        <v>237.5</v>
      </c>
    </row>
    <row r="411" spans="2:12" x14ac:dyDescent="0.3">
      <c r="B411" s="1">
        <v>43241</v>
      </c>
      <c r="C411" t="s">
        <v>8</v>
      </c>
      <c r="D411" t="s">
        <v>7</v>
      </c>
      <c r="E411">
        <v>11</v>
      </c>
      <c r="F411" t="str">
        <f>INDEX(tblKlant[Regio],MATCH(tblVerkBerek[[#This Row],[Klant]],tblKlant[Klant],0))</f>
        <v>Zuid</v>
      </c>
      <c r="G411" t="str">
        <f>INDEX(tblProd[ProdNaam],MATCH(tblVerkBerek[[#This Row],[Prod]],tblProd[Product],0))</f>
        <v>Prod6</v>
      </c>
      <c r="H411" s="5">
        <f>tblVerkBerek[[#This Row],[Aantal]]*INDEX(tblProd[KostPrijs],MATCH(tblVerkBerek[[#This Row],[Prod]],tblProd[Product],0))</f>
        <v>1650</v>
      </c>
      <c r="I411" s="5">
        <f>tblVerkBerek[[#This Row],[Aantal]]*INDEX(tblProd[VerkPrijs],MATCH(tblVerkBerek[[#This Row],[Prod]],tblProd[Product],0))</f>
        <v>2200</v>
      </c>
      <c r="J411" s="5">
        <f>tblVerkBerek[[#This Row],[Omzet]]-tblVerkBerek[[#This Row],[Kosten]]</f>
        <v>550</v>
      </c>
      <c r="K411" s="4">
        <f>INDEX(tblKlant[Korting],MATCH(tblVerkBerek[[#This Row],[Klant]],tblKlant[Klant],0))</f>
        <v>0.01</v>
      </c>
      <c r="L411" s="5">
        <f>tblVerkBerek[[#This Row],[Omzet]]*(1-tblVerkBerek[[#This Row],[Korting]])-tblVerkBerek[[#This Row],[Kosten]]</f>
        <v>528</v>
      </c>
    </row>
    <row r="412" spans="2:12" x14ac:dyDescent="0.3">
      <c r="B412" s="1">
        <v>43476</v>
      </c>
      <c r="C412" t="s">
        <v>9</v>
      </c>
      <c r="D412" t="s">
        <v>19</v>
      </c>
      <c r="E412">
        <v>17</v>
      </c>
      <c r="F412" t="str">
        <f>INDEX(tblKlant[Regio],MATCH(tblVerkBerek[[#This Row],[Klant]],tblKlant[Klant],0))</f>
        <v>Noord</v>
      </c>
      <c r="G412" t="str">
        <f>INDEX(tblProd[ProdNaam],MATCH(tblVerkBerek[[#This Row],[Prod]],tblProd[Product],0))</f>
        <v>Prod2</v>
      </c>
      <c r="H412" s="5">
        <f>tblVerkBerek[[#This Row],[Aantal]]*INDEX(tblProd[KostPrijs],MATCH(tblVerkBerek[[#This Row],[Prod]],tblProd[Product],0))</f>
        <v>1870</v>
      </c>
      <c r="I412" s="5">
        <f>tblVerkBerek[[#This Row],[Aantal]]*INDEX(tblProd[VerkPrijs],MATCH(tblVerkBerek[[#This Row],[Prod]],tblProd[Product],0))</f>
        <v>2295</v>
      </c>
      <c r="J412" s="5">
        <f>tblVerkBerek[[#This Row],[Omzet]]-tblVerkBerek[[#This Row],[Kosten]]</f>
        <v>425</v>
      </c>
      <c r="K412" s="4">
        <f>INDEX(tblKlant[Korting],MATCH(tblVerkBerek[[#This Row],[Klant]],tblKlant[Klant],0))</f>
        <v>0.1</v>
      </c>
      <c r="L412" s="5">
        <f>tblVerkBerek[[#This Row],[Omzet]]*(1-tblVerkBerek[[#This Row],[Korting]])-tblVerkBerek[[#This Row],[Kosten]]</f>
        <v>195.5</v>
      </c>
    </row>
    <row r="413" spans="2:12" x14ac:dyDescent="0.3">
      <c r="B413" s="1">
        <v>43725</v>
      </c>
      <c r="C413" t="s">
        <v>8</v>
      </c>
      <c r="D413" t="s">
        <v>14</v>
      </c>
      <c r="E413">
        <v>19</v>
      </c>
      <c r="F413" t="str">
        <f>INDEX(tblKlant[Regio],MATCH(tblVerkBerek[[#This Row],[Klant]],tblKlant[Klant],0))</f>
        <v>Zuid</v>
      </c>
      <c r="G413" t="str">
        <f>INDEX(tblProd[ProdNaam],MATCH(tblVerkBerek[[#This Row],[Prod]],tblProd[Product],0))</f>
        <v>Prod1</v>
      </c>
      <c r="H413" s="5">
        <f>tblVerkBerek[[#This Row],[Aantal]]*INDEX(tblProd[KostPrijs],MATCH(tblVerkBerek[[#This Row],[Prod]],tblProd[Product],0))</f>
        <v>1900</v>
      </c>
      <c r="I413" s="5">
        <f>tblVerkBerek[[#This Row],[Aantal]]*INDEX(tblProd[VerkPrijs],MATCH(tblVerkBerek[[#This Row],[Prod]],tblProd[Product],0))</f>
        <v>2375</v>
      </c>
      <c r="J413" s="5">
        <f>tblVerkBerek[[#This Row],[Omzet]]-tblVerkBerek[[#This Row],[Kosten]]</f>
        <v>475</v>
      </c>
      <c r="K413" s="4">
        <f>INDEX(tblKlant[Korting],MATCH(tblVerkBerek[[#This Row],[Klant]],tblKlant[Klant],0))</f>
        <v>0.01</v>
      </c>
      <c r="L413" s="5">
        <f>tblVerkBerek[[#This Row],[Omzet]]*(1-tblVerkBerek[[#This Row],[Korting]])-tblVerkBerek[[#This Row],[Kosten]]</f>
        <v>451.25</v>
      </c>
    </row>
    <row r="414" spans="2:12" x14ac:dyDescent="0.3">
      <c r="B414" s="1">
        <v>43229</v>
      </c>
      <c r="C414" t="s">
        <v>17</v>
      </c>
      <c r="D414" t="s">
        <v>19</v>
      </c>
      <c r="E414">
        <v>20</v>
      </c>
      <c r="F414" t="str">
        <f>INDEX(tblKlant[Regio],MATCH(tblVerkBerek[[#This Row],[Klant]],tblKlant[Klant],0))</f>
        <v>Zuid</v>
      </c>
      <c r="G414" t="str">
        <f>INDEX(tblProd[ProdNaam],MATCH(tblVerkBerek[[#This Row],[Prod]],tblProd[Product],0))</f>
        <v>Prod2</v>
      </c>
      <c r="H414" s="5">
        <f>tblVerkBerek[[#This Row],[Aantal]]*INDEX(tblProd[KostPrijs],MATCH(tblVerkBerek[[#This Row],[Prod]],tblProd[Product],0))</f>
        <v>2200</v>
      </c>
      <c r="I414" s="5">
        <f>tblVerkBerek[[#This Row],[Aantal]]*INDEX(tblProd[VerkPrijs],MATCH(tblVerkBerek[[#This Row],[Prod]],tblProd[Product],0))</f>
        <v>2700</v>
      </c>
      <c r="J414" s="5">
        <f>tblVerkBerek[[#This Row],[Omzet]]-tblVerkBerek[[#This Row],[Kosten]]</f>
        <v>500</v>
      </c>
      <c r="K414" s="4">
        <f>INDEX(tblKlant[Korting],MATCH(tblVerkBerek[[#This Row],[Klant]],tblKlant[Klant],0))</f>
        <v>0.05</v>
      </c>
      <c r="L414" s="5">
        <f>tblVerkBerek[[#This Row],[Omzet]]*(1-tblVerkBerek[[#This Row],[Korting]])-tblVerkBerek[[#This Row],[Kosten]]</f>
        <v>365</v>
      </c>
    </row>
    <row r="415" spans="2:12" x14ac:dyDescent="0.3">
      <c r="B415" s="1">
        <v>43635</v>
      </c>
      <c r="C415" t="s">
        <v>8</v>
      </c>
      <c r="D415" t="s">
        <v>5</v>
      </c>
      <c r="E415">
        <v>6</v>
      </c>
      <c r="F415" t="str">
        <f>INDEX(tblKlant[Regio],MATCH(tblVerkBerek[[#This Row],[Klant]],tblKlant[Klant],0))</f>
        <v>Zuid</v>
      </c>
      <c r="G415" t="str">
        <f>INDEX(tblProd[ProdNaam],MATCH(tblVerkBerek[[#This Row],[Prod]],tblProd[Product],0))</f>
        <v>Prod3</v>
      </c>
      <c r="H415" s="5">
        <f>tblVerkBerek[[#This Row],[Aantal]]*INDEX(tblProd[KostPrijs],MATCH(tblVerkBerek[[#This Row],[Prod]],tblProd[Product],0))</f>
        <v>720</v>
      </c>
      <c r="I415" s="5">
        <f>tblVerkBerek[[#This Row],[Aantal]]*INDEX(tblProd[VerkPrijs],MATCH(tblVerkBerek[[#This Row],[Prod]],tblProd[Product],0))</f>
        <v>870</v>
      </c>
      <c r="J415" s="5">
        <f>tblVerkBerek[[#This Row],[Omzet]]-tblVerkBerek[[#This Row],[Kosten]]</f>
        <v>150</v>
      </c>
      <c r="K415" s="4">
        <f>INDEX(tblKlant[Korting],MATCH(tblVerkBerek[[#This Row],[Klant]],tblKlant[Klant],0))</f>
        <v>0.01</v>
      </c>
      <c r="L415" s="5">
        <f>tblVerkBerek[[#This Row],[Omzet]]*(1-tblVerkBerek[[#This Row],[Korting]])-tblVerkBerek[[#This Row],[Kosten]]</f>
        <v>141.29999999999995</v>
      </c>
    </row>
    <row r="416" spans="2:12" x14ac:dyDescent="0.3">
      <c r="B416" s="1">
        <v>43108</v>
      </c>
      <c r="C416" t="s">
        <v>6</v>
      </c>
      <c r="D416" t="s">
        <v>16</v>
      </c>
      <c r="E416">
        <v>6</v>
      </c>
      <c r="F416" t="str">
        <f>INDEX(tblKlant[Regio],MATCH(tblVerkBerek[[#This Row],[Klant]],tblKlant[Klant],0))</f>
        <v>Noord</v>
      </c>
      <c r="G416" t="str">
        <f>INDEX(tblProd[ProdNaam],MATCH(tblVerkBerek[[#This Row],[Prod]],tblProd[Product],0))</f>
        <v>Prod5</v>
      </c>
      <c r="H416" s="5">
        <f>tblVerkBerek[[#This Row],[Aantal]]*INDEX(tblProd[KostPrijs],MATCH(tblVerkBerek[[#This Row],[Prod]],tblProd[Product],0))</f>
        <v>840</v>
      </c>
      <c r="I416" s="5">
        <f>tblVerkBerek[[#This Row],[Aantal]]*INDEX(tblProd[VerkPrijs],MATCH(tblVerkBerek[[#This Row],[Prod]],tblProd[Product],0))</f>
        <v>1080</v>
      </c>
      <c r="J416" s="5">
        <f>tblVerkBerek[[#This Row],[Omzet]]-tblVerkBerek[[#This Row],[Kosten]]</f>
        <v>240</v>
      </c>
      <c r="K416" s="4">
        <f>INDEX(tblKlant[Korting],MATCH(tblVerkBerek[[#This Row],[Klant]],tblKlant[Klant],0))</f>
        <v>0</v>
      </c>
      <c r="L416" s="5">
        <f>tblVerkBerek[[#This Row],[Omzet]]*(1-tblVerkBerek[[#This Row],[Korting]])-tblVerkBerek[[#This Row],[Kosten]]</f>
        <v>240</v>
      </c>
    </row>
    <row r="417" spans="2:12" x14ac:dyDescent="0.3">
      <c r="B417" s="1">
        <v>43833</v>
      </c>
      <c r="C417" t="s">
        <v>11</v>
      </c>
      <c r="D417" t="s">
        <v>16</v>
      </c>
      <c r="E417">
        <v>14</v>
      </c>
      <c r="F417" t="str">
        <f>INDEX(tblKlant[Regio],MATCH(tblVerkBerek[[#This Row],[Klant]],tblKlant[Klant],0))</f>
        <v>Noord</v>
      </c>
      <c r="G417" t="str">
        <f>INDEX(tblProd[ProdNaam],MATCH(tblVerkBerek[[#This Row],[Prod]],tblProd[Product],0))</f>
        <v>Prod5</v>
      </c>
      <c r="H417" s="5">
        <f>tblVerkBerek[[#This Row],[Aantal]]*INDEX(tblProd[KostPrijs],MATCH(tblVerkBerek[[#This Row],[Prod]],tblProd[Product],0))</f>
        <v>1960</v>
      </c>
      <c r="I417" s="5">
        <f>tblVerkBerek[[#This Row],[Aantal]]*INDEX(tblProd[VerkPrijs],MATCH(tblVerkBerek[[#This Row],[Prod]],tblProd[Product],0))</f>
        <v>2520</v>
      </c>
      <c r="J417" s="5">
        <f>tblVerkBerek[[#This Row],[Omzet]]-tblVerkBerek[[#This Row],[Kosten]]</f>
        <v>560</v>
      </c>
      <c r="K417" s="4">
        <f>INDEX(tblKlant[Korting],MATCH(tblVerkBerek[[#This Row],[Klant]],tblKlant[Klant],0))</f>
        <v>0</v>
      </c>
      <c r="L417" s="5">
        <f>tblVerkBerek[[#This Row],[Omzet]]*(1-tblVerkBerek[[#This Row],[Korting]])-tblVerkBerek[[#This Row],[Kosten]]</f>
        <v>560</v>
      </c>
    </row>
    <row r="418" spans="2:12" x14ac:dyDescent="0.3">
      <c r="B418" s="1">
        <v>43687</v>
      </c>
      <c r="C418" t="s">
        <v>18</v>
      </c>
      <c r="D418" t="s">
        <v>5</v>
      </c>
      <c r="E418">
        <v>5</v>
      </c>
      <c r="F418" t="str">
        <f>INDEX(tblKlant[Regio],MATCH(tblVerkBerek[[#This Row],[Klant]],tblKlant[Klant],0))</f>
        <v>Noord</v>
      </c>
      <c r="G418" t="str">
        <f>INDEX(tblProd[ProdNaam],MATCH(tblVerkBerek[[#This Row],[Prod]],tblProd[Product],0))</f>
        <v>Prod3</v>
      </c>
      <c r="H418" s="5">
        <f>tblVerkBerek[[#This Row],[Aantal]]*INDEX(tblProd[KostPrijs],MATCH(tblVerkBerek[[#This Row],[Prod]],tblProd[Product],0))</f>
        <v>600</v>
      </c>
      <c r="I418" s="5">
        <f>tblVerkBerek[[#This Row],[Aantal]]*INDEX(tblProd[VerkPrijs],MATCH(tblVerkBerek[[#This Row],[Prod]],tblProd[Product],0))</f>
        <v>725</v>
      </c>
      <c r="J418" s="5">
        <f>tblVerkBerek[[#This Row],[Omzet]]-tblVerkBerek[[#This Row],[Kosten]]</f>
        <v>125</v>
      </c>
      <c r="K418" s="4">
        <f>INDEX(tblKlant[Korting],MATCH(tblVerkBerek[[#This Row],[Klant]],tblKlant[Klant],0))</f>
        <v>0</v>
      </c>
      <c r="L418" s="5">
        <f>tblVerkBerek[[#This Row],[Omzet]]*(1-tblVerkBerek[[#This Row],[Korting]])-tblVerkBerek[[#This Row],[Kosten]]</f>
        <v>125</v>
      </c>
    </row>
    <row r="419" spans="2:12" x14ac:dyDescent="0.3">
      <c r="B419" s="1">
        <v>43313</v>
      </c>
      <c r="C419" t="s">
        <v>12</v>
      </c>
      <c r="D419" t="s">
        <v>19</v>
      </c>
      <c r="E419">
        <v>12</v>
      </c>
      <c r="F419" t="str">
        <f>INDEX(tblKlant[Regio],MATCH(tblVerkBerek[[#This Row],[Klant]],tblKlant[Klant],0))</f>
        <v>Noord</v>
      </c>
      <c r="G419" t="str">
        <f>INDEX(tblProd[ProdNaam],MATCH(tblVerkBerek[[#This Row],[Prod]],tblProd[Product],0))</f>
        <v>Prod2</v>
      </c>
      <c r="H419" s="5">
        <f>tblVerkBerek[[#This Row],[Aantal]]*INDEX(tblProd[KostPrijs],MATCH(tblVerkBerek[[#This Row],[Prod]],tblProd[Product],0))</f>
        <v>1320</v>
      </c>
      <c r="I419" s="5">
        <f>tblVerkBerek[[#This Row],[Aantal]]*INDEX(tblProd[VerkPrijs],MATCH(tblVerkBerek[[#This Row],[Prod]],tblProd[Product],0))</f>
        <v>1620</v>
      </c>
      <c r="J419" s="5">
        <f>tblVerkBerek[[#This Row],[Omzet]]-tblVerkBerek[[#This Row],[Kosten]]</f>
        <v>300</v>
      </c>
      <c r="K419" s="4">
        <f>INDEX(tblKlant[Korting],MATCH(tblVerkBerek[[#This Row],[Klant]],tblKlant[Klant],0))</f>
        <v>0.01</v>
      </c>
      <c r="L419" s="5">
        <f>tblVerkBerek[[#This Row],[Omzet]]*(1-tblVerkBerek[[#This Row],[Korting]])-tblVerkBerek[[#This Row],[Kosten]]</f>
        <v>283.79999999999995</v>
      </c>
    </row>
    <row r="420" spans="2:12" x14ac:dyDescent="0.3">
      <c r="B420" s="1">
        <v>43309</v>
      </c>
      <c r="C420" t="s">
        <v>4</v>
      </c>
      <c r="D420" t="s">
        <v>5</v>
      </c>
      <c r="E420">
        <v>18</v>
      </c>
      <c r="F420" t="str">
        <f>INDEX(tblKlant[Regio],MATCH(tblVerkBerek[[#This Row],[Klant]],tblKlant[Klant],0))</f>
        <v>Zuid</v>
      </c>
      <c r="G420" t="str">
        <f>INDEX(tblProd[ProdNaam],MATCH(tblVerkBerek[[#This Row],[Prod]],tblProd[Product],0))</f>
        <v>Prod3</v>
      </c>
      <c r="H420" s="5">
        <f>tblVerkBerek[[#This Row],[Aantal]]*INDEX(tblProd[KostPrijs],MATCH(tblVerkBerek[[#This Row],[Prod]],tblProd[Product],0))</f>
        <v>2160</v>
      </c>
      <c r="I420" s="5">
        <f>tblVerkBerek[[#This Row],[Aantal]]*INDEX(tblProd[VerkPrijs],MATCH(tblVerkBerek[[#This Row],[Prod]],tblProd[Product],0))</f>
        <v>2610</v>
      </c>
      <c r="J420" s="5">
        <f>tblVerkBerek[[#This Row],[Omzet]]-tblVerkBerek[[#This Row],[Kosten]]</f>
        <v>450</v>
      </c>
      <c r="K420" s="4">
        <f>INDEX(tblKlant[Korting],MATCH(tblVerkBerek[[#This Row],[Klant]],tblKlant[Klant],0))</f>
        <v>0.05</v>
      </c>
      <c r="L420" s="5">
        <f>tblVerkBerek[[#This Row],[Omzet]]*(1-tblVerkBerek[[#This Row],[Korting]])-tblVerkBerek[[#This Row],[Kosten]]</f>
        <v>319.5</v>
      </c>
    </row>
    <row r="421" spans="2:12" x14ac:dyDescent="0.3">
      <c r="B421" s="1">
        <v>43557</v>
      </c>
      <c r="C421" t="s">
        <v>12</v>
      </c>
      <c r="D421" t="s">
        <v>7</v>
      </c>
      <c r="E421">
        <v>16</v>
      </c>
      <c r="F421" t="str">
        <f>INDEX(tblKlant[Regio],MATCH(tblVerkBerek[[#This Row],[Klant]],tblKlant[Klant],0))</f>
        <v>Noord</v>
      </c>
      <c r="G421" t="str">
        <f>INDEX(tblProd[ProdNaam],MATCH(tblVerkBerek[[#This Row],[Prod]],tblProd[Product],0))</f>
        <v>Prod6</v>
      </c>
      <c r="H421" s="5">
        <f>tblVerkBerek[[#This Row],[Aantal]]*INDEX(tblProd[KostPrijs],MATCH(tblVerkBerek[[#This Row],[Prod]],tblProd[Product],0))</f>
        <v>2400</v>
      </c>
      <c r="I421" s="5">
        <f>tblVerkBerek[[#This Row],[Aantal]]*INDEX(tblProd[VerkPrijs],MATCH(tblVerkBerek[[#This Row],[Prod]],tblProd[Product],0))</f>
        <v>3200</v>
      </c>
      <c r="J421" s="5">
        <f>tblVerkBerek[[#This Row],[Omzet]]-tblVerkBerek[[#This Row],[Kosten]]</f>
        <v>800</v>
      </c>
      <c r="K421" s="4">
        <f>INDEX(tblKlant[Korting],MATCH(tblVerkBerek[[#This Row],[Klant]],tblKlant[Klant],0))</f>
        <v>0.01</v>
      </c>
      <c r="L421" s="5">
        <f>tblVerkBerek[[#This Row],[Omzet]]*(1-tblVerkBerek[[#This Row],[Korting]])-tblVerkBerek[[#This Row],[Kosten]]</f>
        <v>768</v>
      </c>
    </row>
    <row r="422" spans="2:12" x14ac:dyDescent="0.3">
      <c r="B422" s="1">
        <v>43178</v>
      </c>
      <c r="C422" t="s">
        <v>9</v>
      </c>
      <c r="D422" t="s">
        <v>16</v>
      </c>
      <c r="E422">
        <v>10</v>
      </c>
      <c r="F422" t="str">
        <f>INDEX(tblKlant[Regio],MATCH(tblVerkBerek[[#This Row],[Klant]],tblKlant[Klant],0))</f>
        <v>Noord</v>
      </c>
      <c r="G422" t="str">
        <f>INDEX(tblProd[ProdNaam],MATCH(tblVerkBerek[[#This Row],[Prod]],tblProd[Product],0))</f>
        <v>Prod5</v>
      </c>
      <c r="H422" s="5">
        <f>tblVerkBerek[[#This Row],[Aantal]]*INDEX(tblProd[KostPrijs],MATCH(tblVerkBerek[[#This Row],[Prod]],tblProd[Product],0))</f>
        <v>1400</v>
      </c>
      <c r="I422" s="5">
        <f>tblVerkBerek[[#This Row],[Aantal]]*INDEX(tblProd[VerkPrijs],MATCH(tblVerkBerek[[#This Row],[Prod]],tblProd[Product],0))</f>
        <v>1800</v>
      </c>
      <c r="J422" s="5">
        <f>tblVerkBerek[[#This Row],[Omzet]]-tblVerkBerek[[#This Row],[Kosten]]</f>
        <v>400</v>
      </c>
      <c r="K422" s="4">
        <f>INDEX(tblKlant[Korting],MATCH(tblVerkBerek[[#This Row],[Klant]],tblKlant[Klant],0))</f>
        <v>0.1</v>
      </c>
      <c r="L422" s="5">
        <f>tblVerkBerek[[#This Row],[Omzet]]*(1-tblVerkBerek[[#This Row],[Korting]])-tblVerkBerek[[#This Row],[Kosten]]</f>
        <v>220</v>
      </c>
    </row>
    <row r="423" spans="2:12" x14ac:dyDescent="0.3">
      <c r="B423" s="1">
        <v>43266</v>
      </c>
      <c r="C423" t="s">
        <v>18</v>
      </c>
      <c r="D423" t="s">
        <v>7</v>
      </c>
      <c r="E423">
        <v>6</v>
      </c>
      <c r="F423" t="str">
        <f>INDEX(tblKlant[Regio],MATCH(tblVerkBerek[[#This Row],[Klant]],tblKlant[Klant],0))</f>
        <v>Noord</v>
      </c>
      <c r="G423" t="str">
        <f>INDEX(tblProd[ProdNaam],MATCH(tblVerkBerek[[#This Row],[Prod]],tblProd[Product],0))</f>
        <v>Prod6</v>
      </c>
      <c r="H423" s="5">
        <f>tblVerkBerek[[#This Row],[Aantal]]*INDEX(tblProd[KostPrijs],MATCH(tblVerkBerek[[#This Row],[Prod]],tblProd[Product],0))</f>
        <v>900</v>
      </c>
      <c r="I423" s="5">
        <f>tblVerkBerek[[#This Row],[Aantal]]*INDEX(tblProd[VerkPrijs],MATCH(tblVerkBerek[[#This Row],[Prod]],tblProd[Product],0))</f>
        <v>1200</v>
      </c>
      <c r="J423" s="5">
        <f>tblVerkBerek[[#This Row],[Omzet]]-tblVerkBerek[[#This Row],[Kosten]]</f>
        <v>300</v>
      </c>
      <c r="K423" s="4">
        <f>INDEX(tblKlant[Korting],MATCH(tblVerkBerek[[#This Row],[Klant]],tblKlant[Klant],0))</f>
        <v>0</v>
      </c>
      <c r="L423" s="5">
        <f>tblVerkBerek[[#This Row],[Omzet]]*(1-tblVerkBerek[[#This Row],[Korting]])-tblVerkBerek[[#This Row],[Kosten]]</f>
        <v>300</v>
      </c>
    </row>
    <row r="424" spans="2:12" x14ac:dyDescent="0.3">
      <c r="B424" s="1">
        <v>43264</v>
      </c>
      <c r="C424" t="s">
        <v>8</v>
      </c>
      <c r="D424" t="s">
        <v>7</v>
      </c>
      <c r="E424">
        <v>9</v>
      </c>
      <c r="F424" t="str">
        <f>INDEX(tblKlant[Regio],MATCH(tblVerkBerek[[#This Row],[Klant]],tblKlant[Klant],0))</f>
        <v>Zuid</v>
      </c>
      <c r="G424" t="str">
        <f>INDEX(tblProd[ProdNaam],MATCH(tblVerkBerek[[#This Row],[Prod]],tblProd[Product],0))</f>
        <v>Prod6</v>
      </c>
      <c r="H424" s="5">
        <f>tblVerkBerek[[#This Row],[Aantal]]*INDEX(tblProd[KostPrijs],MATCH(tblVerkBerek[[#This Row],[Prod]],tblProd[Product],0))</f>
        <v>1350</v>
      </c>
      <c r="I424" s="5">
        <f>tblVerkBerek[[#This Row],[Aantal]]*INDEX(tblProd[VerkPrijs],MATCH(tblVerkBerek[[#This Row],[Prod]],tblProd[Product],0))</f>
        <v>1800</v>
      </c>
      <c r="J424" s="5">
        <f>tblVerkBerek[[#This Row],[Omzet]]-tblVerkBerek[[#This Row],[Kosten]]</f>
        <v>450</v>
      </c>
      <c r="K424" s="4">
        <f>INDEX(tblKlant[Korting],MATCH(tblVerkBerek[[#This Row],[Klant]],tblKlant[Klant],0))</f>
        <v>0.01</v>
      </c>
      <c r="L424" s="5">
        <f>tblVerkBerek[[#This Row],[Omzet]]*(1-tblVerkBerek[[#This Row],[Korting]])-tblVerkBerek[[#This Row],[Kosten]]</f>
        <v>432</v>
      </c>
    </row>
    <row r="425" spans="2:12" x14ac:dyDescent="0.3">
      <c r="B425" s="1">
        <v>43254</v>
      </c>
      <c r="C425" t="s">
        <v>11</v>
      </c>
      <c r="D425" t="s">
        <v>10</v>
      </c>
      <c r="E425">
        <v>8</v>
      </c>
      <c r="F425" t="str">
        <f>INDEX(tblKlant[Regio],MATCH(tblVerkBerek[[#This Row],[Klant]],tblKlant[Klant],0))</f>
        <v>Noord</v>
      </c>
      <c r="G425" t="str">
        <f>INDEX(tblProd[ProdNaam],MATCH(tblVerkBerek[[#This Row],[Prod]],tblProd[Product],0))</f>
        <v>Prod4</v>
      </c>
      <c r="H425" s="5">
        <f>tblVerkBerek[[#This Row],[Aantal]]*INDEX(tblProd[KostPrijs],MATCH(tblVerkBerek[[#This Row],[Prod]],tblProd[Product],0))</f>
        <v>1040</v>
      </c>
      <c r="I425" s="5">
        <f>tblVerkBerek[[#This Row],[Aantal]]*INDEX(tblProd[VerkPrijs],MATCH(tblVerkBerek[[#This Row],[Prod]],tblProd[Product],0))</f>
        <v>1280</v>
      </c>
      <c r="J425" s="5">
        <f>tblVerkBerek[[#This Row],[Omzet]]-tblVerkBerek[[#This Row],[Kosten]]</f>
        <v>240</v>
      </c>
      <c r="K425" s="4">
        <f>INDEX(tblKlant[Korting],MATCH(tblVerkBerek[[#This Row],[Klant]],tblKlant[Klant],0))</f>
        <v>0</v>
      </c>
      <c r="L425" s="5">
        <f>tblVerkBerek[[#This Row],[Omzet]]*(1-tblVerkBerek[[#This Row],[Korting]])-tblVerkBerek[[#This Row],[Kosten]]</f>
        <v>240</v>
      </c>
    </row>
    <row r="426" spans="2:12" x14ac:dyDescent="0.3">
      <c r="B426" s="1">
        <v>43669</v>
      </c>
      <c r="C426" t="s">
        <v>9</v>
      </c>
      <c r="D426" t="s">
        <v>7</v>
      </c>
      <c r="E426">
        <v>16</v>
      </c>
      <c r="F426" t="str">
        <f>INDEX(tblKlant[Regio],MATCH(tblVerkBerek[[#This Row],[Klant]],tblKlant[Klant],0))</f>
        <v>Noord</v>
      </c>
      <c r="G426" t="str">
        <f>INDEX(tblProd[ProdNaam],MATCH(tblVerkBerek[[#This Row],[Prod]],tblProd[Product],0))</f>
        <v>Prod6</v>
      </c>
      <c r="H426" s="5">
        <f>tblVerkBerek[[#This Row],[Aantal]]*INDEX(tblProd[KostPrijs],MATCH(tblVerkBerek[[#This Row],[Prod]],tblProd[Product],0))</f>
        <v>2400</v>
      </c>
      <c r="I426" s="5">
        <f>tblVerkBerek[[#This Row],[Aantal]]*INDEX(tblProd[VerkPrijs],MATCH(tblVerkBerek[[#This Row],[Prod]],tblProd[Product],0))</f>
        <v>3200</v>
      </c>
      <c r="J426" s="5">
        <f>tblVerkBerek[[#This Row],[Omzet]]-tblVerkBerek[[#This Row],[Kosten]]</f>
        <v>800</v>
      </c>
      <c r="K426" s="4">
        <f>INDEX(tblKlant[Korting],MATCH(tblVerkBerek[[#This Row],[Klant]],tblKlant[Klant],0))</f>
        <v>0.1</v>
      </c>
      <c r="L426" s="5">
        <f>tblVerkBerek[[#This Row],[Omzet]]*(1-tblVerkBerek[[#This Row],[Korting]])-tblVerkBerek[[#This Row],[Kosten]]</f>
        <v>480</v>
      </c>
    </row>
    <row r="427" spans="2:12" x14ac:dyDescent="0.3">
      <c r="B427" s="1">
        <v>43390</v>
      </c>
      <c r="C427" t="s">
        <v>6</v>
      </c>
      <c r="D427" t="s">
        <v>14</v>
      </c>
      <c r="E427">
        <v>10</v>
      </c>
      <c r="F427" t="str">
        <f>INDEX(tblKlant[Regio],MATCH(tblVerkBerek[[#This Row],[Klant]],tblKlant[Klant],0))</f>
        <v>Noord</v>
      </c>
      <c r="G427" t="str">
        <f>INDEX(tblProd[ProdNaam],MATCH(tblVerkBerek[[#This Row],[Prod]],tblProd[Product],0))</f>
        <v>Prod1</v>
      </c>
      <c r="H427" s="5">
        <f>tblVerkBerek[[#This Row],[Aantal]]*INDEX(tblProd[KostPrijs],MATCH(tblVerkBerek[[#This Row],[Prod]],tblProd[Product],0))</f>
        <v>1000</v>
      </c>
      <c r="I427" s="5">
        <f>tblVerkBerek[[#This Row],[Aantal]]*INDEX(tblProd[VerkPrijs],MATCH(tblVerkBerek[[#This Row],[Prod]],tblProd[Product],0))</f>
        <v>1250</v>
      </c>
      <c r="J427" s="5">
        <f>tblVerkBerek[[#This Row],[Omzet]]-tblVerkBerek[[#This Row],[Kosten]]</f>
        <v>250</v>
      </c>
      <c r="K427" s="4">
        <f>INDEX(tblKlant[Korting],MATCH(tblVerkBerek[[#This Row],[Klant]],tblKlant[Klant],0))</f>
        <v>0</v>
      </c>
      <c r="L427" s="5">
        <f>tblVerkBerek[[#This Row],[Omzet]]*(1-tblVerkBerek[[#This Row],[Korting]])-tblVerkBerek[[#This Row],[Kosten]]</f>
        <v>250</v>
      </c>
    </row>
    <row r="428" spans="2:12" x14ac:dyDescent="0.3">
      <c r="B428" s="1">
        <v>43127</v>
      </c>
      <c r="C428" t="s">
        <v>13</v>
      </c>
      <c r="D428" t="s">
        <v>5</v>
      </c>
      <c r="E428">
        <v>6</v>
      </c>
      <c r="F428" t="str">
        <f>INDEX(tblKlant[Regio],MATCH(tblVerkBerek[[#This Row],[Klant]],tblKlant[Klant],0))</f>
        <v>Zuid</v>
      </c>
      <c r="G428" t="str">
        <f>INDEX(tblProd[ProdNaam],MATCH(tblVerkBerek[[#This Row],[Prod]],tblProd[Product],0))</f>
        <v>Prod3</v>
      </c>
      <c r="H428" s="5">
        <f>tblVerkBerek[[#This Row],[Aantal]]*INDEX(tblProd[KostPrijs],MATCH(tblVerkBerek[[#This Row],[Prod]],tblProd[Product],0))</f>
        <v>720</v>
      </c>
      <c r="I428" s="5">
        <f>tblVerkBerek[[#This Row],[Aantal]]*INDEX(tblProd[VerkPrijs],MATCH(tblVerkBerek[[#This Row],[Prod]],tblProd[Product],0))</f>
        <v>870</v>
      </c>
      <c r="J428" s="5">
        <f>tblVerkBerek[[#This Row],[Omzet]]-tblVerkBerek[[#This Row],[Kosten]]</f>
        <v>150</v>
      </c>
      <c r="K428" s="4">
        <f>INDEX(tblKlant[Korting],MATCH(tblVerkBerek[[#This Row],[Klant]],tblKlant[Klant],0))</f>
        <v>0.05</v>
      </c>
      <c r="L428" s="5">
        <f>tblVerkBerek[[#This Row],[Omzet]]*(1-tblVerkBerek[[#This Row],[Korting]])-tblVerkBerek[[#This Row],[Kosten]]</f>
        <v>106.5</v>
      </c>
    </row>
    <row r="429" spans="2:12" x14ac:dyDescent="0.3">
      <c r="B429" s="1">
        <v>43879</v>
      </c>
      <c r="C429" t="s">
        <v>18</v>
      </c>
      <c r="D429" t="s">
        <v>14</v>
      </c>
      <c r="E429">
        <v>9</v>
      </c>
      <c r="F429" t="str">
        <f>INDEX(tblKlant[Regio],MATCH(tblVerkBerek[[#This Row],[Klant]],tblKlant[Klant],0))</f>
        <v>Noord</v>
      </c>
      <c r="G429" t="str">
        <f>INDEX(tblProd[ProdNaam],MATCH(tblVerkBerek[[#This Row],[Prod]],tblProd[Product],0))</f>
        <v>Prod1</v>
      </c>
      <c r="H429" s="5">
        <f>tblVerkBerek[[#This Row],[Aantal]]*INDEX(tblProd[KostPrijs],MATCH(tblVerkBerek[[#This Row],[Prod]],tblProd[Product],0))</f>
        <v>900</v>
      </c>
      <c r="I429" s="5">
        <f>tblVerkBerek[[#This Row],[Aantal]]*INDEX(tblProd[VerkPrijs],MATCH(tblVerkBerek[[#This Row],[Prod]],tblProd[Product],0))</f>
        <v>1125</v>
      </c>
      <c r="J429" s="5">
        <f>tblVerkBerek[[#This Row],[Omzet]]-tblVerkBerek[[#This Row],[Kosten]]</f>
        <v>225</v>
      </c>
      <c r="K429" s="4">
        <f>INDEX(tblKlant[Korting],MATCH(tblVerkBerek[[#This Row],[Klant]],tblKlant[Klant],0))</f>
        <v>0</v>
      </c>
      <c r="L429" s="5">
        <f>tblVerkBerek[[#This Row],[Omzet]]*(1-tblVerkBerek[[#This Row],[Korting]])-tblVerkBerek[[#This Row],[Kosten]]</f>
        <v>225</v>
      </c>
    </row>
    <row r="430" spans="2:12" x14ac:dyDescent="0.3">
      <c r="B430" s="1">
        <v>43848</v>
      </c>
      <c r="C430" t="s">
        <v>15</v>
      </c>
      <c r="D430" t="s">
        <v>5</v>
      </c>
      <c r="E430">
        <v>16</v>
      </c>
      <c r="F430" t="str">
        <f>INDEX(tblKlant[Regio],MATCH(tblVerkBerek[[#This Row],[Klant]],tblKlant[Klant],0))</f>
        <v>Noord</v>
      </c>
      <c r="G430" t="str">
        <f>INDEX(tblProd[ProdNaam],MATCH(tblVerkBerek[[#This Row],[Prod]],tblProd[Product],0))</f>
        <v>Prod3</v>
      </c>
      <c r="H430" s="5">
        <f>tblVerkBerek[[#This Row],[Aantal]]*INDEX(tblProd[KostPrijs],MATCH(tblVerkBerek[[#This Row],[Prod]],tblProd[Product],0))</f>
        <v>1920</v>
      </c>
      <c r="I430" s="5">
        <f>tblVerkBerek[[#This Row],[Aantal]]*INDEX(tblProd[VerkPrijs],MATCH(tblVerkBerek[[#This Row],[Prod]],tblProd[Product],0))</f>
        <v>2320</v>
      </c>
      <c r="J430" s="5">
        <f>tblVerkBerek[[#This Row],[Omzet]]-tblVerkBerek[[#This Row],[Kosten]]</f>
        <v>400</v>
      </c>
      <c r="K430" s="4">
        <f>INDEX(tblKlant[Korting],MATCH(tblVerkBerek[[#This Row],[Klant]],tblKlant[Klant],0))</f>
        <v>0.01</v>
      </c>
      <c r="L430" s="5">
        <f>tblVerkBerek[[#This Row],[Omzet]]*(1-tblVerkBerek[[#This Row],[Korting]])-tblVerkBerek[[#This Row],[Kosten]]</f>
        <v>376.80000000000018</v>
      </c>
    </row>
    <row r="431" spans="2:12" x14ac:dyDescent="0.3">
      <c r="B431" s="1">
        <v>43389</v>
      </c>
      <c r="C431" t="s">
        <v>17</v>
      </c>
      <c r="D431" t="s">
        <v>16</v>
      </c>
      <c r="E431">
        <v>9</v>
      </c>
      <c r="F431" t="str">
        <f>INDEX(tblKlant[Regio],MATCH(tblVerkBerek[[#This Row],[Klant]],tblKlant[Klant],0))</f>
        <v>Zuid</v>
      </c>
      <c r="G431" t="str">
        <f>INDEX(tblProd[ProdNaam],MATCH(tblVerkBerek[[#This Row],[Prod]],tblProd[Product],0))</f>
        <v>Prod5</v>
      </c>
      <c r="H431" s="5">
        <f>tblVerkBerek[[#This Row],[Aantal]]*INDEX(tblProd[KostPrijs],MATCH(tblVerkBerek[[#This Row],[Prod]],tblProd[Product],0))</f>
        <v>1260</v>
      </c>
      <c r="I431" s="5">
        <f>tblVerkBerek[[#This Row],[Aantal]]*INDEX(tblProd[VerkPrijs],MATCH(tblVerkBerek[[#This Row],[Prod]],tblProd[Product],0))</f>
        <v>1620</v>
      </c>
      <c r="J431" s="5">
        <f>tblVerkBerek[[#This Row],[Omzet]]-tblVerkBerek[[#This Row],[Kosten]]</f>
        <v>360</v>
      </c>
      <c r="K431" s="4">
        <f>INDEX(tblKlant[Korting],MATCH(tblVerkBerek[[#This Row],[Klant]],tblKlant[Klant],0))</f>
        <v>0.05</v>
      </c>
      <c r="L431" s="5">
        <f>tblVerkBerek[[#This Row],[Omzet]]*(1-tblVerkBerek[[#This Row],[Korting]])-tblVerkBerek[[#This Row],[Kosten]]</f>
        <v>279</v>
      </c>
    </row>
    <row r="432" spans="2:12" x14ac:dyDescent="0.3">
      <c r="B432" s="1">
        <v>43781</v>
      </c>
      <c r="C432" t="s">
        <v>12</v>
      </c>
      <c r="D432" t="s">
        <v>16</v>
      </c>
      <c r="E432">
        <v>12</v>
      </c>
      <c r="F432" t="str">
        <f>INDEX(tblKlant[Regio],MATCH(tblVerkBerek[[#This Row],[Klant]],tblKlant[Klant],0))</f>
        <v>Noord</v>
      </c>
      <c r="G432" t="str">
        <f>INDEX(tblProd[ProdNaam],MATCH(tblVerkBerek[[#This Row],[Prod]],tblProd[Product],0))</f>
        <v>Prod5</v>
      </c>
      <c r="H432" s="5">
        <f>tblVerkBerek[[#This Row],[Aantal]]*INDEX(tblProd[KostPrijs],MATCH(tblVerkBerek[[#This Row],[Prod]],tblProd[Product],0))</f>
        <v>1680</v>
      </c>
      <c r="I432" s="5">
        <f>tblVerkBerek[[#This Row],[Aantal]]*INDEX(tblProd[VerkPrijs],MATCH(tblVerkBerek[[#This Row],[Prod]],tblProd[Product],0))</f>
        <v>2160</v>
      </c>
      <c r="J432" s="5">
        <f>tblVerkBerek[[#This Row],[Omzet]]-tblVerkBerek[[#This Row],[Kosten]]</f>
        <v>480</v>
      </c>
      <c r="K432" s="4">
        <f>INDEX(tblKlant[Korting],MATCH(tblVerkBerek[[#This Row],[Klant]],tblKlant[Klant],0))</f>
        <v>0.01</v>
      </c>
      <c r="L432" s="5">
        <f>tblVerkBerek[[#This Row],[Omzet]]*(1-tblVerkBerek[[#This Row],[Korting]])-tblVerkBerek[[#This Row],[Kosten]]</f>
        <v>458.40000000000009</v>
      </c>
    </row>
    <row r="433" spans="2:12" x14ac:dyDescent="0.3">
      <c r="B433" s="1">
        <v>43714</v>
      </c>
      <c r="C433" t="s">
        <v>8</v>
      </c>
      <c r="D433" t="s">
        <v>10</v>
      </c>
      <c r="E433">
        <v>13</v>
      </c>
      <c r="F433" t="str">
        <f>INDEX(tblKlant[Regio],MATCH(tblVerkBerek[[#This Row],[Klant]],tblKlant[Klant],0))</f>
        <v>Zuid</v>
      </c>
      <c r="G433" t="str">
        <f>INDEX(tblProd[ProdNaam],MATCH(tblVerkBerek[[#This Row],[Prod]],tblProd[Product],0))</f>
        <v>Prod4</v>
      </c>
      <c r="H433" s="5">
        <f>tblVerkBerek[[#This Row],[Aantal]]*INDEX(tblProd[KostPrijs],MATCH(tblVerkBerek[[#This Row],[Prod]],tblProd[Product],0))</f>
        <v>1690</v>
      </c>
      <c r="I433" s="5">
        <f>tblVerkBerek[[#This Row],[Aantal]]*INDEX(tblProd[VerkPrijs],MATCH(tblVerkBerek[[#This Row],[Prod]],tblProd[Product],0))</f>
        <v>2080</v>
      </c>
      <c r="J433" s="5">
        <f>tblVerkBerek[[#This Row],[Omzet]]-tblVerkBerek[[#This Row],[Kosten]]</f>
        <v>390</v>
      </c>
      <c r="K433" s="4">
        <f>INDEX(tblKlant[Korting],MATCH(tblVerkBerek[[#This Row],[Klant]],tblKlant[Klant],0))</f>
        <v>0.01</v>
      </c>
      <c r="L433" s="5">
        <f>tblVerkBerek[[#This Row],[Omzet]]*(1-tblVerkBerek[[#This Row],[Korting]])-tblVerkBerek[[#This Row],[Kosten]]</f>
        <v>369.19999999999982</v>
      </c>
    </row>
    <row r="434" spans="2:12" x14ac:dyDescent="0.3">
      <c r="B434" s="1">
        <v>43637</v>
      </c>
      <c r="C434" t="s">
        <v>6</v>
      </c>
      <c r="D434" t="s">
        <v>19</v>
      </c>
      <c r="E434">
        <v>12</v>
      </c>
      <c r="F434" t="str">
        <f>INDEX(tblKlant[Regio],MATCH(tblVerkBerek[[#This Row],[Klant]],tblKlant[Klant],0))</f>
        <v>Noord</v>
      </c>
      <c r="G434" t="str">
        <f>INDEX(tblProd[ProdNaam],MATCH(tblVerkBerek[[#This Row],[Prod]],tblProd[Product],0))</f>
        <v>Prod2</v>
      </c>
      <c r="H434" s="5">
        <f>tblVerkBerek[[#This Row],[Aantal]]*INDEX(tblProd[KostPrijs],MATCH(tblVerkBerek[[#This Row],[Prod]],tblProd[Product],0))</f>
        <v>1320</v>
      </c>
      <c r="I434" s="5">
        <f>tblVerkBerek[[#This Row],[Aantal]]*INDEX(tblProd[VerkPrijs],MATCH(tblVerkBerek[[#This Row],[Prod]],tblProd[Product],0))</f>
        <v>1620</v>
      </c>
      <c r="J434" s="5">
        <f>tblVerkBerek[[#This Row],[Omzet]]-tblVerkBerek[[#This Row],[Kosten]]</f>
        <v>300</v>
      </c>
      <c r="K434" s="4">
        <f>INDEX(tblKlant[Korting],MATCH(tblVerkBerek[[#This Row],[Klant]],tblKlant[Klant],0))</f>
        <v>0</v>
      </c>
      <c r="L434" s="5">
        <f>tblVerkBerek[[#This Row],[Omzet]]*(1-tblVerkBerek[[#This Row],[Korting]])-tblVerkBerek[[#This Row],[Kosten]]</f>
        <v>300</v>
      </c>
    </row>
    <row r="435" spans="2:12" x14ac:dyDescent="0.3">
      <c r="B435" s="1">
        <v>43112</v>
      </c>
      <c r="C435" t="s">
        <v>6</v>
      </c>
      <c r="D435" t="s">
        <v>5</v>
      </c>
      <c r="E435">
        <v>17</v>
      </c>
      <c r="F435" t="str">
        <f>INDEX(tblKlant[Regio],MATCH(tblVerkBerek[[#This Row],[Klant]],tblKlant[Klant],0))</f>
        <v>Noord</v>
      </c>
      <c r="G435" t="str">
        <f>INDEX(tblProd[ProdNaam],MATCH(tblVerkBerek[[#This Row],[Prod]],tblProd[Product],0))</f>
        <v>Prod3</v>
      </c>
      <c r="H435" s="5">
        <f>tblVerkBerek[[#This Row],[Aantal]]*INDEX(tblProd[KostPrijs],MATCH(tblVerkBerek[[#This Row],[Prod]],tblProd[Product],0))</f>
        <v>2040</v>
      </c>
      <c r="I435" s="5">
        <f>tblVerkBerek[[#This Row],[Aantal]]*INDEX(tblProd[VerkPrijs],MATCH(tblVerkBerek[[#This Row],[Prod]],tblProd[Product],0))</f>
        <v>2465</v>
      </c>
      <c r="J435" s="5">
        <f>tblVerkBerek[[#This Row],[Omzet]]-tblVerkBerek[[#This Row],[Kosten]]</f>
        <v>425</v>
      </c>
      <c r="K435" s="4">
        <f>INDEX(tblKlant[Korting],MATCH(tblVerkBerek[[#This Row],[Klant]],tblKlant[Klant],0))</f>
        <v>0</v>
      </c>
      <c r="L435" s="5">
        <f>tblVerkBerek[[#This Row],[Omzet]]*(1-tblVerkBerek[[#This Row],[Korting]])-tblVerkBerek[[#This Row],[Kosten]]</f>
        <v>425</v>
      </c>
    </row>
    <row r="436" spans="2:12" x14ac:dyDescent="0.3">
      <c r="B436" s="1">
        <v>43626</v>
      </c>
      <c r="C436" t="s">
        <v>8</v>
      </c>
      <c r="D436" t="s">
        <v>14</v>
      </c>
      <c r="E436">
        <v>20</v>
      </c>
      <c r="F436" t="str">
        <f>INDEX(tblKlant[Regio],MATCH(tblVerkBerek[[#This Row],[Klant]],tblKlant[Klant],0))</f>
        <v>Zuid</v>
      </c>
      <c r="G436" t="str">
        <f>INDEX(tblProd[ProdNaam],MATCH(tblVerkBerek[[#This Row],[Prod]],tblProd[Product],0))</f>
        <v>Prod1</v>
      </c>
      <c r="H436" s="5">
        <f>tblVerkBerek[[#This Row],[Aantal]]*INDEX(tblProd[KostPrijs],MATCH(tblVerkBerek[[#This Row],[Prod]],tblProd[Product],0))</f>
        <v>2000</v>
      </c>
      <c r="I436" s="5">
        <f>tblVerkBerek[[#This Row],[Aantal]]*INDEX(tblProd[VerkPrijs],MATCH(tblVerkBerek[[#This Row],[Prod]],tblProd[Product],0))</f>
        <v>2500</v>
      </c>
      <c r="J436" s="5">
        <f>tblVerkBerek[[#This Row],[Omzet]]-tblVerkBerek[[#This Row],[Kosten]]</f>
        <v>500</v>
      </c>
      <c r="K436" s="4">
        <f>INDEX(tblKlant[Korting],MATCH(tblVerkBerek[[#This Row],[Klant]],tblKlant[Klant],0))</f>
        <v>0.01</v>
      </c>
      <c r="L436" s="5">
        <f>tblVerkBerek[[#This Row],[Omzet]]*(1-tblVerkBerek[[#This Row],[Korting]])-tblVerkBerek[[#This Row],[Kosten]]</f>
        <v>475</v>
      </c>
    </row>
    <row r="437" spans="2:12" x14ac:dyDescent="0.3">
      <c r="B437" s="1">
        <v>43515</v>
      </c>
      <c r="C437" t="s">
        <v>11</v>
      </c>
      <c r="D437" t="s">
        <v>14</v>
      </c>
      <c r="E437">
        <v>7</v>
      </c>
      <c r="F437" t="str">
        <f>INDEX(tblKlant[Regio],MATCH(tblVerkBerek[[#This Row],[Klant]],tblKlant[Klant],0))</f>
        <v>Noord</v>
      </c>
      <c r="G437" t="str">
        <f>INDEX(tblProd[ProdNaam],MATCH(tblVerkBerek[[#This Row],[Prod]],tblProd[Product],0))</f>
        <v>Prod1</v>
      </c>
      <c r="H437" s="5">
        <f>tblVerkBerek[[#This Row],[Aantal]]*INDEX(tblProd[KostPrijs],MATCH(tblVerkBerek[[#This Row],[Prod]],tblProd[Product],0))</f>
        <v>700</v>
      </c>
      <c r="I437" s="5">
        <f>tblVerkBerek[[#This Row],[Aantal]]*INDEX(tblProd[VerkPrijs],MATCH(tblVerkBerek[[#This Row],[Prod]],tblProd[Product],0))</f>
        <v>875</v>
      </c>
      <c r="J437" s="5">
        <f>tblVerkBerek[[#This Row],[Omzet]]-tblVerkBerek[[#This Row],[Kosten]]</f>
        <v>175</v>
      </c>
      <c r="K437" s="4">
        <f>INDEX(tblKlant[Korting],MATCH(tblVerkBerek[[#This Row],[Klant]],tblKlant[Klant],0))</f>
        <v>0</v>
      </c>
      <c r="L437" s="5">
        <f>tblVerkBerek[[#This Row],[Omzet]]*(1-tblVerkBerek[[#This Row],[Korting]])-tblVerkBerek[[#This Row],[Kosten]]</f>
        <v>175</v>
      </c>
    </row>
    <row r="438" spans="2:12" x14ac:dyDescent="0.3">
      <c r="B438" s="1">
        <v>43602</v>
      </c>
      <c r="C438" t="s">
        <v>4</v>
      </c>
      <c r="D438" t="s">
        <v>5</v>
      </c>
      <c r="E438">
        <v>5</v>
      </c>
      <c r="F438" t="str">
        <f>INDEX(tblKlant[Regio],MATCH(tblVerkBerek[[#This Row],[Klant]],tblKlant[Klant],0))</f>
        <v>Zuid</v>
      </c>
      <c r="G438" t="str">
        <f>INDEX(tblProd[ProdNaam],MATCH(tblVerkBerek[[#This Row],[Prod]],tblProd[Product],0))</f>
        <v>Prod3</v>
      </c>
      <c r="H438" s="5">
        <f>tblVerkBerek[[#This Row],[Aantal]]*INDEX(tblProd[KostPrijs],MATCH(tblVerkBerek[[#This Row],[Prod]],tblProd[Product],0))</f>
        <v>600</v>
      </c>
      <c r="I438" s="5">
        <f>tblVerkBerek[[#This Row],[Aantal]]*INDEX(tblProd[VerkPrijs],MATCH(tblVerkBerek[[#This Row],[Prod]],tblProd[Product],0))</f>
        <v>725</v>
      </c>
      <c r="J438" s="5">
        <f>tblVerkBerek[[#This Row],[Omzet]]-tblVerkBerek[[#This Row],[Kosten]]</f>
        <v>125</v>
      </c>
      <c r="K438" s="4">
        <f>INDEX(tblKlant[Korting],MATCH(tblVerkBerek[[#This Row],[Klant]],tblKlant[Klant],0))</f>
        <v>0.05</v>
      </c>
      <c r="L438" s="5">
        <f>tblVerkBerek[[#This Row],[Omzet]]*(1-tblVerkBerek[[#This Row],[Korting]])-tblVerkBerek[[#This Row],[Kosten]]</f>
        <v>88.75</v>
      </c>
    </row>
    <row r="439" spans="2:12" x14ac:dyDescent="0.3">
      <c r="B439" s="1">
        <v>43573</v>
      </c>
      <c r="C439" t="s">
        <v>8</v>
      </c>
      <c r="D439" t="s">
        <v>16</v>
      </c>
      <c r="E439">
        <v>5</v>
      </c>
      <c r="F439" t="str">
        <f>INDEX(tblKlant[Regio],MATCH(tblVerkBerek[[#This Row],[Klant]],tblKlant[Klant],0))</f>
        <v>Zuid</v>
      </c>
      <c r="G439" t="str">
        <f>INDEX(tblProd[ProdNaam],MATCH(tblVerkBerek[[#This Row],[Prod]],tblProd[Product],0))</f>
        <v>Prod5</v>
      </c>
      <c r="H439" s="5">
        <f>tblVerkBerek[[#This Row],[Aantal]]*INDEX(tblProd[KostPrijs],MATCH(tblVerkBerek[[#This Row],[Prod]],tblProd[Product],0))</f>
        <v>700</v>
      </c>
      <c r="I439" s="5">
        <f>tblVerkBerek[[#This Row],[Aantal]]*INDEX(tblProd[VerkPrijs],MATCH(tblVerkBerek[[#This Row],[Prod]],tblProd[Product],0))</f>
        <v>900</v>
      </c>
      <c r="J439" s="5">
        <f>tblVerkBerek[[#This Row],[Omzet]]-tblVerkBerek[[#This Row],[Kosten]]</f>
        <v>200</v>
      </c>
      <c r="K439" s="4">
        <f>INDEX(tblKlant[Korting],MATCH(tblVerkBerek[[#This Row],[Klant]],tblKlant[Klant],0))</f>
        <v>0.01</v>
      </c>
      <c r="L439" s="5">
        <f>tblVerkBerek[[#This Row],[Omzet]]*(1-tblVerkBerek[[#This Row],[Korting]])-tblVerkBerek[[#This Row],[Kosten]]</f>
        <v>191</v>
      </c>
    </row>
    <row r="440" spans="2:12" x14ac:dyDescent="0.3">
      <c r="B440" s="1">
        <v>43752</v>
      </c>
      <c r="C440" t="s">
        <v>12</v>
      </c>
      <c r="D440" t="s">
        <v>14</v>
      </c>
      <c r="E440">
        <v>5</v>
      </c>
      <c r="F440" t="str">
        <f>INDEX(tblKlant[Regio],MATCH(tblVerkBerek[[#This Row],[Klant]],tblKlant[Klant],0))</f>
        <v>Noord</v>
      </c>
      <c r="G440" t="str">
        <f>INDEX(tblProd[ProdNaam],MATCH(tblVerkBerek[[#This Row],[Prod]],tblProd[Product],0))</f>
        <v>Prod1</v>
      </c>
      <c r="H440" s="5">
        <f>tblVerkBerek[[#This Row],[Aantal]]*INDEX(tblProd[KostPrijs],MATCH(tblVerkBerek[[#This Row],[Prod]],tblProd[Product],0))</f>
        <v>500</v>
      </c>
      <c r="I440" s="5">
        <f>tblVerkBerek[[#This Row],[Aantal]]*INDEX(tblProd[VerkPrijs],MATCH(tblVerkBerek[[#This Row],[Prod]],tblProd[Product],0))</f>
        <v>625</v>
      </c>
      <c r="J440" s="5">
        <f>tblVerkBerek[[#This Row],[Omzet]]-tblVerkBerek[[#This Row],[Kosten]]</f>
        <v>125</v>
      </c>
      <c r="K440" s="4">
        <f>INDEX(tblKlant[Korting],MATCH(tblVerkBerek[[#This Row],[Klant]],tblKlant[Klant],0))</f>
        <v>0.01</v>
      </c>
      <c r="L440" s="5">
        <f>tblVerkBerek[[#This Row],[Omzet]]*(1-tblVerkBerek[[#This Row],[Korting]])-tblVerkBerek[[#This Row],[Kosten]]</f>
        <v>118.75</v>
      </c>
    </row>
    <row r="441" spans="2:12" x14ac:dyDescent="0.3">
      <c r="B441" s="1">
        <v>43673</v>
      </c>
      <c r="C441" t="s">
        <v>17</v>
      </c>
      <c r="D441" t="s">
        <v>19</v>
      </c>
      <c r="E441">
        <v>16</v>
      </c>
      <c r="F441" t="str">
        <f>INDEX(tblKlant[Regio],MATCH(tblVerkBerek[[#This Row],[Klant]],tblKlant[Klant],0))</f>
        <v>Zuid</v>
      </c>
      <c r="G441" t="str">
        <f>INDEX(tblProd[ProdNaam],MATCH(tblVerkBerek[[#This Row],[Prod]],tblProd[Product],0))</f>
        <v>Prod2</v>
      </c>
      <c r="H441" s="5">
        <f>tblVerkBerek[[#This Row],[Aantal]]*INDEX(tblProd[KostPrijs],MATCH(tblVerkBerek[[#This Row],[Prod]],tblProd[Product],0))</f>
        <v>1760</v>
      </c>
      <c r="I441" s="5">
        <f>tblVerkBerek[[#This Row],[Aantal]]*INDEX(tblProd[VerkPrijs],MATCH(tblVerkBerek[[#This Row],[Prod]],tblProd[Product],0))</f>
        <v>2160</v>
      </c>
      <c r="J441" s="5">
        <f>tblVerkBerek[[#This Row],[Omzet]]-tblVerkBerek[[#This Row],[Kosten]]</f>
        <v>400</v>
      </c>
      <c r="K441" s="4">
        <f>INDEX(tblKlant[Korting],MATCH(tblVerkBerek[[#This Row],[Klant]],tblKlant[Klant],0))</f>
        <v>0.05</v>
      </c>
      <c r="L441" s="5">
        <f>tblVerkBerek[[#This Row],[Omzet]]*(1-tblVerkBerek[[#This Row],[Korting]])-tblVerkBerek[[#This Row],[Kosten]]</f>
        <v>292</v>
      </c>
    </row>
    <row r="442" spans="2:12" x14ac:dyDescent="0.3">
      <c r="B442" s="1">
        <v>43265</v>
      </c>
      <c r="C442" t="s">
        <v>6</v>
      </c>
      <c r="D442" t="s">
        <v>16</v>
      </c>
      <c r="E442">
        <v>13</v>
      </c>
      <c r="F442" t="str">
        <f>INDEX(tblKlant[Regio],MATCH(tblVerkBerek[[#This Row],[Klant]],tblKlant[Klant],0))</f>
        <v>Noord</v>
      </c>
      <c r="G442" t="str">
        <f>INDEX(tblProd[ProdNaam],MATCH(tblVerkBerek[[#This Row],[Prod]],tblProd[Product],0))</f>
        <v>Prod5</v>
      </c>
      <c r="H442" s="5">
        <f>tblVerkBerek[[#This Row],[Aantal]]*INDEX(tblProd[KostPrijs],MATCH(tblVerkBerek[[#This Row],[Prod]],tblProd[Product],0))</f>
        <v>1820</v>
      </c>
      <c r="I442" s="5">
        <f>tblVerkBerek[[#This Row],[Aantal]]*INDEX(tblProd[VerkPrijs],MATCH(tblVerkBerek[[#This Row],[Prod]],tblProd[Product],0))</f>
        <v>2340</v>
      </c>
      <c r="J442" s="5">
        <f>tblVerkBerek[[#This Row],[Omzet]]-tblVerkBerek[[#This Row],[Kosten]]</f>
        <v>520</v>
      </c>
      <c r="K442" s="4">
        <f>INDEX(tblKlant[Korting],MATCH(tblVerkBerek[[#This Row],[Klant]],tblKlant[Klant],0))</f>
        <v>0</v>
      </c>
      <c r="L442" s="5">
        <f>tblVerkBerek[[#This Row],[Omzet]]*(1-tblVerkBerek[[#This Row],[Korting]])-tblVerkBerek[[#This Row],[Kosten]]</f>
        <v>520</v>
      </c>
    </row>
    <row r="443" spans="2:12" x14ac:dyDescent="0.3">
      <c r="B443" s="1">
        <v>43786</v>
      </c>
      <c r="C443" t="s">
        <v>9</v>
      </c>
      <c r="D443" t="s">
        <v>16</v>
      </c>
      <c r="E443">
        <v>14</v>
      </c>
      <c r="F443" t="str">
        <f>INDEX(tblKlant[Regio],MATCH(tblVerkBerek[[#This Row],[Klant]],tblKlant[Klant],0))</f>
        <v>Noord</v>
      </c>
      <c r="G443" t="str">
        <f>INDEX(tblProd[ProdNaam],MATCH(tblVerkBerek[[#This Row],[Prod]],tblProd[Product],0))</f>
        <v>Prod5</v>
      </c>
      <c r="H443" s="5">
        <f>tblVerkBerek[[#This Row],[Aantal]]*INDEX(tblProd[KostPrijs],MATCH(tblVerkBerek[[#This Row],[Prod]],tblProd[Product],0))</f>
        <v>1960</v>
      </c>
      <c r="I443" s="5">
        <f>tblVerkBerek[[#This Row],[Aantal]]*INDEX(tblProd[VerkPrijs],MATCH(tblVerkBerek[[#This Row],[Prod]],tblProd[Product],0))</f>
        <v>2520</v>
      </c>
      <c r="J443" s="5">
        <f>tblVerkBerek[[#This Row],[Omzet]]-tblVerkBerek[[#This Row],[Kosten]]</f>
        <v>560</v>
      </c>
      <c r="K443" s="4">
        <f>INDEX(tblKlant[Korting],MATCH(tblVerkBerek[[#This Row],[Klant]],tblKlant[Klant],0))</f>
        <v>0.1</v>
      </c>
      <c r="L443" s="5">
        <f>tblVerkBerek[[#This Row],[Omzet]]*(1-tblVerkBerek[[#This Row],[Korting]])-tblVerkBerek[[#This Row],[Kosten]]</f>
        <v>308</v>
      </c>
    </row>
    <row r="444" spans="2:12" x14ac:dyDescent="0.3">
      <c r="B444" s="1">
        <v>43560</v>
      </c>
      <c r="C444" t="s">
        <v>15</v>
      </c>
      <c r="D444" t="s">
        <v>5</v>
      </c>
      <c r="E444">
        <v>13</v>
      </c>
      <c r="F444" t="str">
        <f>INDEX(tblKlant[Regio],MATCH(tblVerkBerek[[#This Row],[Klant]],tblKlant[Klant],0))</f>
        <v>Noord</v>
      </c>
      <c r="G444" t="str">
        <f>INDEX(tblProd[ProdNaam],MATCH(tblVerkBerek[[#This Row],[Prod]],tblProd[Product],0))</f>
        <v>Prod3</v>
      </c>
      <c r="H444" s="5">
        <f>tblVerkBerek[[#This Row],[Aantal]]*INDEX(tblProd[KostPrijs],MATCH(tblVerkBerek[[#This Row],[Prod]],tblProd[Product],0))</f>
        <v>1560</v>
      </c>
      <c r="I444" s="5">
        <f>tblVerkBerek[[#This Row],[Aantal]]*INDEX(tblProd[VerkPrijs],MATCH(tblVerkBerek[[#This Row],[Prod]],tblProd[Product],0))</f>
        <v>1885</v>
      </c>
      <c r="J444" s="5">
        <f>tblVerkBerek[[#This Row],[Omzet]]-tblVerkBerek[[#This Row],[Kosten]]</f>
        <v>325</v>
      </c>
      <c r="K444" s="4">
        <f>INDEX(tblKlant[Korting],MATCH(tblVerkBerek[[#This Row],[Klant]],tblKlant[Klant],0))</f>
        <v>0.01</v>
      </c>
      <c r="L444" s="5">
        <f>tblVerkBerek[[#This Row],[Omzet]]*(1-tblVerkBerek[[#This Row],[Korting]])-tblVerkBerek[[#This Row],[Kosten]]</f>
        <v>306.15000000000009</v>
      </c>
    </row>
    <row r="445" spans="2:12" x14ac:dyDescent="0.3">
      <c r="B445" s="1">
        <v>43593</v>
      </c>
      <c r="C445" t="s">
        <v>15</v>
      </c>
      <c r="D445" t="s">
        <v>10</v>
      </c>
      <c r="E445">
        <v>7</v>
      </c>
      <c r="F445" t="str">
        <f>INDEX(tblKlant[Regio],MATCH(tblVerkBerek[[#This Row],[Klant]],tblKlant[Klant],0))</f>
        <v>Noord</v>
      </c>
      <c r="G445" t="str">
        <f>INDEX(tblProd[ProdNaam],MATCH(tblVerkBerek[[#This Row],[Prod]],tblProd[Product],0))</f>
        <v>Prod4</v>
      </c>
      <c r="H445" s="5">
        <f>tblVerkBerek[[#This Row],[Aantal]]*INDEX(tblProd[KostPrijs],MATCH(tblVerkBerek[[#This Row],[Prod]],tblProd[Product],0))</f>
        <v>910</v>
      </c>
      <c r="I445" s="5">
        <f>tblVerkBerek[[#This Row],[Aantal]]*INDEX(tblProd[VerkPrijs],MATCH(tblVerkBerek[[#This Row],[Prod]],tblProd[Product],0))</f>
        <v>1120</v>
      </c>
      <c r="J445" s="5">
        <f>tblVerkBerek[[#This Row],[Omzet]]-tblVerkBerek[[#This Row],[Kosten]]</f>
        <v>210</v>
      </c>
      <c r="K445" s="4">
        <f>INDEX(tblKlant[Korting],MATCH(tblVerkBerek[[#This Row],[Klant]],tblKlant[Klant],0))</f>
        <v>0.01</v>
      </c>
      <c r="L445" s="5">
        <f>tblVerkBerek[[#This Row],[Omzet]]*(1-tblVerkBerek[[#This Row],[Korting]])-tblVerkBerek[[#This Row],[Kosten]]</f>
        <v>198.79999999999995</v>
      </c>
    </row>
    <row r="446" spans="2:12" x14ac:dyDescent="0.3">
      <c r="B446" s="1">
        <v>43284</v>
      </c>
      <c r="C446" t="s">
        <v>17</v>
      </c>
      <c r="D446" t="s">
        <v>19</v>
      </c>
      <c r="E446">
        <v>11</v>
      </c>
      <c r="F446" t="str">
        <f>INDEX(tblKlant[Regio],MATCH(tblVerkBerek[[#This Row],[Klant]],tblKlant[Klant],0))</f>
        <v>Zuid</v>
      </c>
      <c r="G446" t="str">
        <f>INDEX(tblProd[ProdNaam],MATCH(tblVerkBerek[[#This Row],[Prod]],tblProd[Product],0))</f>
        <v>Prod2</v>
      </c>
      <c r="H446" s="5">
        <f>tblVerkBerek[[#This Row],[Aantal]]*INDEX(tblProd[KostPrijs],MATCH(tblVerkBerek[[#This Row],[Prod]],tblProd[Product],0))</f>
        <v>1210</v>
      </c>
      <c r="I446" s="5">
        <f>tblVerkBerek[[#This Row],[Aantal]]*INDEX(tblProd[VerkPrijs],MATCH(tblVerkBerek[[#This Row],[Prod]],tblProd[Product],0))</f>
        <v>1485</v>
      </c>
      <c r="J446" s="5">
        <f>tblVerkBerek[[#This Row],[Omzet]]-tblVerkBerek[[#This Row],[Kosten]]</f>
        <v>275</v>
      </c>
      <c r="K446" s="4">
        <f>INDEX(tblKlant[Korting],MATCH(tblVerkBerek[[#This Row],[Klant]],tblKlant[Klant],0))</f>
        <v>0.05</v>
      </c>
      <c r="L446" s="5">
        <f>tblVerkBerek[[#This Row],[Omzet]]*(1-tblVerkBerek[[#This Row],[Korting]])-tblVerkBerek[[#This Row],[Kosten]]</f>
        <v>200.75</v>
      </c>
    </row>
    <row r="447" spans="2:12" x14ac:dyDescent="0.3">
      <c r="B447" s="1">
        <v>43574</v>
      </c>
      <c r="C447" t="s">
        <v>12</v>
      </c>
      <c r="D447" t="s">
        <v>19</v>
      </c>
      <c r="E447">
        <v>15</v>
      </c>
      <c r="F447" t="str">
        <f>INDEX(tblKlant[Regio],MATCH(tblVerkBerek[[#This Row],[Klant]],tblKlant[Klant],0))</f>
        <v>Noord</v>
      </c>
      <c r="G447" t="str">
        <f>INDEX(tblProd[ProdNaam],MATCH(tblVerkBerek[[#This Row],[Prod]],tblProd[Product],0))</f>
        <v>Prod2</v>
      </c>
      <c r="H447" s="5">
        <f>tblVerkBerek[[#This Row],[Aantal]]*INDEX(tblProd[KostPrijs],MATCH(tblVerkBerek[[#This Row],[Prod]],tblProd[Product],0))</f>
        <v>1650</v>
      </c>
      <c r="I447" s="5">
        <f>tblVerkBerek[[#This Row],[Aantal]]*INDEX(tblProd[VerkPrijs],MATCH(tblVerkBerek[[#This Row],[Prod]],tblProd[Product],0))</f>
        <v>2025</v>
      </c>
      <c r="J447" s="5">
        <f>tblVerkBerek[[#This Row],[Omzet]]-tblVerkBerek[[#This Row],[Kosten]]</f>
        <v>375</v>
      </c>
      <c r="K447" s="4">
        <f>INDEX(tblKlant[Korting],MATCH(tblVerkBerek[[#This Row],[Klant]],tblKlant[Klant],0))</f>
        <v>0.01</v>
      </c>
      <c r="L447" s="5">
        <f>tblVerkBerek[[#This Row],[Omzet]]*(1-tblVerkBerek[[#This Row],[Korting]])-tblVerkBerek[[#This Row],[Kosten]]</f>
        <v>354.75</v>
      </c>
    </row>
    <row r="448" spans="2:12" x14ac:dyDescent="0.3">
      <c r="B448" s="1">
        <v>43129</v>
      </c>
      <c r="C448" t="s">
        <v>9</v>
      </c>
      <c r="D448" t="s">
        <v>16</v>
      </c>
      <c r="E448">
        <v>10</v>
      </c>
      <c r="F448" t="str">
        <f>INDEX(tblKlant[Regio],MATCH(tblVerkBerek[[#This Row],[Klant]],tblKlant[Klant],0))</f>
        <v>Noord</v>
      </c>
      <c r="G448" t="str">
        <f>INDEX(tblProd[ProdNaam],MATCH(tblVerkBerek[[#This Row],[Prod]],tblProd[Product],0))</f>
        <v>Prod5</v>
      </c>
      <c r="H448" s="5">
        <f>tblVerkBerek[[#This Row],[Aantal]]*INDEX(tblProd[KostPrijs],MATCH(tblVerkBerek[[#This Row],[Prod]],tblProd[Product],0))</f>
        <v>1400</v>
      </c>
      <c r="I448" s="5">
        <f>tblVerkBerek[[#This Row],[Aantal]]*INDEX(tblProd[VerkPrijs],MATCH(tblVerkBerek[[#This Row],[Prod]],tblProd[Product],0))</f>
        <v>1800</v>
      </c>
      <c r="J448" s="5">
        <f>tblVerkBerek[[#This Row],[Omzet]]-tblVerkBerek[[#This Row],[Kosten]]</f>
        <v>400</v>
      </c>
      <c r="K448" s="4">
        <f>INDEX(tblKlant[Korting],MATCH(tblVerkBerek[[#This Row],[Klant]],tblKlant[Klant],0))</f>
        <v>0.1</v>
      </c>
      <c r="L448" s="5">
        <f>tblVerkBerek[[#This Row],[Omzet]]*(1-tblVerkBerek[[#This Row],[Korting]])-tblVerkBerek[[#This Row],[Kosten]]</f>
        <v>220</v>
      </c>
    </row>
    <row r="449" spans="2:12" x14ac:dyDescent="0.3">
      <c r="B449" s="1">
        <v>43184</v>
      </c>
      <c r="C449" t="s">
        <v>15</v>
      </c>
      <c r="D449" t="s">
        <v>16</v>
      </c>
      <c r="E449">
        <v>18</v>
      </c>
      <c r="F449" t="str">
        <f>INDEX(tblKlant[Regio],MATCH(tblVerkBerek[[#This Row],[Klant]],tblKlant[Klant],0))</f>
        <v>Noord</v>
      </c>
      <c r="G449" t="str">
        <f>INDEX(tblProd[ProdNaam],MATCH(tblVerkBerek[[#This Row],[Prod]],tblProd[Product],0))</f>
        <v>Prod5</v>
      </c>
      <c r="H449" s="5">
        <f>tblVerkBerek[[#This Row],[Aantal]]*INDEX(tblProd[KostPrijs],MATCH(tblVerkBerek[[#This Row],[Prod]],tblProd[Product],0))</f>
        <v>2520</v>
      </c>
      <c r="I449" s="5">
        <f>tblVerkBerek[[#This Row],[Aantal]]*INDEX(tblProd[VerkPrijs],MATCH(tblVerkBerek[[#This Row],[Prod]],tblProd[Product],0))</f>
        <v>3240</v>
      </c>
      <c r="J449" s="5">
        <f>tblVerkBerek[[#This Row],[Omzet]]-tblVerkBerek[[#This Row],[Kosten]]</f>
        <v>720</v>
      </c>
      <c r="K449" s="4">
        <f>INDEX(tblKlant[Korting],MATCH(tblVerkBerek[[#This Row],[Klant]],tblKlant[Klant],0))</f>
        <v>0.01</v>
      </c>
      <c r="L449" s="5">
        <f>tblVerkBerek[[#This Row],[Omzet]]*(1-tblVerkBerek[[#This Row],[Korting]])-tblVerkBerek[[#This Row],[Kosten]]</f>
        <v>687.59999999999991</v>
      </c>
    </row>
    <row r="450" spans="2:12" x14ac:dyDescent="0.3">
      <c r="B450" s="1">
        <v>43149</v>
      </c>
      <c r="C450" t="s">
        <v>17</v>
      </c>
      <c r="D450" t="s">
        <v>14</v>
      </c>
      <c r="E450">
        <v>18</v>
      </c>
      <c r="F450" t="str">
        <f>INDEX(tblKlant[Regio],MATCH(tblVerkBerek[[#This Row],[Klant]],tblKlant[Klant],0))</f>
        <v>Zuid</v>
      </c>
      <c r="G450" t="str">
        <f>INDEX(tblProd[ProdNaam],MATCH(tblVerkBerek[[#This Row],[Prod]],tblProd[Product],0))</f>
        <v>Prod1</v>
      </c>
      <c r="H450" s="5">
        <f>tblVerkBerek[[#This Row],[Aantal]]*INDEX(tblProd[KostPrijs],MATCH(tblVerkBerek[[#This Row],[Prod]],tblProd[Product],0))</f>
        <v>1800</v>
      </c>
      <c r="I450" s="5">
        <f>tblVerkBerek[[#This Row],[Aantal]]*INDEX(tblProd[VerkPrijs],MATCH(tblVerkBerek[[#This Row],[Prod]],tblProd[Product],0))</f>
        <v>2250</v>
      </c>
      <c r="J450" s="5">
        <f>tblVerkBerek[[#This Row],[Omzet]]-tblVerkBerek[[#This Row],[Kosten]]</f>
        <v>450</v>
      </c>
      <c r="K450" s="4">
        <f>INDEX(tblKlant[Korting],MATCH(tblVerkBerek[[#This Row],[Klant]],tblKlant[Klant],0))</f>
        <v>0.05</v>
      </c>
      <c r="L450" s="5">
        <f>tblVerkBerek[[#This Row],[Omzet]]*(1-tblVerkBerek[[#This Row],[Korting]])-tblVerkBerek[[#This Row],[Kosten]]</f>
        <v>337.5</v>
      </c>
    </row>
    <row r="451" spans="2:12" x14ac:dyDescent="0.3">
      <c r="B451" s="1">
        <v>43331</v>
      </c>
      <c r="C451" t="s">
        <v>18</v>
      </c>
      <c r="D451" t="s">
        <v>19</v>
      </c>
      <c r="E451">
        <v>13</v>
      </c>
      <c r="F451" t="str">
        <f>INDEX(tblKlant[Regio],MATCH(tblVerkBerek[[#This Row],[Klant]],tblKlant[Klant],0))</f>
        <v>Noord</v>
      </c>
      <c r="G451" t="str">
        <f>INDEX(tblProd[ProdNaam],MATCH(tblVerkBerek[[#This Row],[Prod]],tblProd[Product],0))</f>
        <v>Prod2</v>
      </c>
      <c r="H451" s="5">
        <f>tblVerkBerek[[#This Row],[Aantal]]*INDEX(tblProd[KostPrijs],MATCH(tblVerkBerek[[#This Row],[Prod]],tblProd[Product],0))</f>
        <v>1430</v>
      </c>
      <c r="I451" s="5">
        <f>tblVerkBerek[[#This Row],[Aantal]]*INDEX(tblProd[VerkPrijs],MATCH(tblVerkBerek[[#This Row],[Prod]],tblProd[Product],0))</f>
        <v>1755</v>
      </c>
      <c r="J451" s="5">
        <f>tblVerkBerek[[#This Row],[Omzet]]-tblVerkBerek[[#This Row],[Kosten]]</f>
        <v>325</v>
      </c>
      <c r="K451" s="4">
        <f>INDEX(tblKlant[Korting],MATCH(tblVerkBerek[[#This Row],[Klant]],tblKlant[Klant],0))</f>
        <v>0</v>
      </c>
      <c r="L451" s="5">
        <f>tblVerkBerek[[#This Row],[Omzet]]*(1-tblVerkBerek[[#This Row],[Korting]])-tblVerkBerek[[#This Row],[Kosten]]</f>
        <v>325</v>
      </c>
    </row>
    <row r="452" spans="2:12" x14ac:dyDescent="0.3">
      <c r="B452" s="1">
        <v>43801</v>
      </c>
      <c r="C452" t="s">
        <v>12</v>
      </c>
      <c r="D452" t="s">
        <v>10</v>
      </c>
      <c r="E452">
        <v>12</v>
      </c>
      <c r="F452" t="str">
        <f>INDEX(tblKlant[Regio],MATCH(tblVerkBerek[[#This Row],[Klant]],tblKlant[Klant],0))</f>
        <v>Noord</v>
      </c>
      <c r="G452" t="str">
        <f>INDEX(tblProd[ProdNaam],MATCH(tblVerkBerek[[#This Row],[Prod]],tblProd[Product],0))</f>
        <v>Prod4</v>
      </c>
      <c r="H452" s="5">
        <f>tblVerkBerek[[#This Row],[Aantal]]*INDEX(tblProd[KostPrijs],MATCH(tblVerkBerek[[#This Row],[Prod]],tblProd[Product],0))</f>
        <v>1560</v>
      </c>
      <c r="I452" s="5">
        <f>tblVerkBerek[[#This Row],[Aantal]]*INDEX(tblProd[VerkPrijs],MATCH(tblVerkBerek[[#This Row],[Prod]],tblProd[Product],0))</f>
        <v>1920</v>
      </c>
      <c r="J452" s="5">
        <f>tblVerkBerek[[#This Row],[Omzet]]-tblVerkBerek[[#This Row],[Kosten]]</f>
        <v>360</v>
      </c>
      <c r="K452" s="4">
        <f>INDEX(tblKlant[Korting],MATCH(tblVerkBerek[[#This Row],[Klant]],tblKlant[Klant],0))</f>
        <v>0.01</v>
      </c>
      <c r="L452" s="5">
        <f>tblVerkBerek[[#This Row],[Omzet]]*(1-tblVerkBerek[[#This Row],[Korting]])-tblVerkBerek[[#This Row],[Kosten]]</f>
        <v>340.79999999999995</v>
      </c>
    </row>
    <row r="453" spans="2:12" x14ac:dyDescent="0.3">
      <c r="B453" s="1">
        <v>43571</v>
      </c>
      <c r="C453" t="s">
        <v>6</v>
      </c>
      <c r="D453" t="s">
        <v>10</v>
      </c>
      <c r="E453">
        <v>17</v>
      </c>
      <c r="F453" t="str">
        <f>INDEX(tblKlant[Regio],MATCH(tblVerkBerek[[#This Row],[Klant]],tblKlant[Klant],0))</f>
        <v>Noord</v>
      </c>
      <c r="G453" t="str">
        <f>INDEX(tblProd[ProdNaam],MATCH(tblVerkBerek[[#This Row],[Prod]],tblProd[Product],0))</f>
        <v>Prod4</v>
      </c>
      <c r="H453" s="5">
        <f>tblVerkBerek[[#This Row],[Aantal]]*INDEX(tblProd[KostPrijs],MATCH(tblVerkBerek[[#This Row],[Prod]],tblProd[Product],0))</f>
        <v>2210</v>
      </c>
      <c r="I453" s="5">
        <f>tblVerkBerek[[#This Row],[Aantal]]*INDEX(tblProd[VerkPrijs],MATCH(tblVerkBerek[[#This Row],[Prod]],tblProd[Product],0))</f>
        <v>2720</v>
      </c>
      <c r="J453" s="5">
        <f>tblVerkBerek[[#This Row],[Omzet]]-tblVerkBerek[[#This Row],[Kosten]]</f>
        <v>510</v>
      </c>
      <c r="K453" s="4">
        <f>INDEX(tblKlant[Korting],MATCH(tblVerkBerek[[#This Row],[Klant]],tblKlant[Klant],0))</f>
        <v>0</v>
      </c>
      <c r="L453" s="5">
        <f>tblVerkBerek[[#This Row],[Omzet]]*(1-tblVerkBerek[[#This Row],[Korting]])-tblVerkBerek[[#This Row],[Kosten]]</f>
        <v>510</v>
      </c>
    </row>
    <row r="454" spans="2:12" x14ac:dyDescent="0.3">
      <c r="B454" s="1">
        <v>43556</v>
      </c>
      <c r="C454" t="s">
        <v>13</v>
      </c>
      <c r="D454" t="s">
        <v>7</v>
      </c>
      <c r="E454">
        <v>8</v>
      </c>
      <c r="F454" t="str">
        <f>INDEX(tblKlant[Regio],MATCH(tblVerkBerek[[#This Row],[Klant]],tblKlant[Klant],0))</f>
        <v>Zuid</v>
      </c>
      <c r="G454" t="str">
        <f>INDEX(tblProd[ProdNaam],MATCH(tblVerkBerek[[#This Row],[Prod]],tblProd[Product],0))</f>
        <v>Prod6</v>
      </c>
      <c r="H454" s="5">
        <f>tblVerkBerek[[#This Row],[Aantal]]*INDEX(tblProd[KostPrijs],MATCH(tblVerkBerek[[#This Row],[Prod]],tblProd[Product],0))</f>
        <v>1200</v>
      </c>
      <c r="I454" s="5">
        <f>tblVerkBerek[[#This Row],[Aantal]]*INDEX(tblProd[VerkPrijs],MATCH(tblVerkBerek[[#This Row],[Prod]],tblProd[Product],0))</f>
        <v>1600</v>
      </c>
      <c r="J454" s="5">
        <f>tblVerkBerek[[#This Row],[Omzet]]-tblVerkBerek[[#This Row],[Kosten]]</f>
        <v>400</v>
      </c>
      <c r="K454" s="4">
        <f>INDEX(tblKlant[Korting],MATCH(tblVerkBerek[[#This Row],[Klant]],tblKlant[Klant],0))</f>
        <v>0.05</v>
      </c>
      <c r="L454" s="5">
        <f>tblVerkBerek[[#This Row],[Omzet]]*(1-tblVerkBerek[[#This Row],[Korting]])-tblVerkBerek[[#This Row],[Kosten]]</f>
        <v>320</v>
      </c>
    </row>
    <row r="455" spans="2:12" x14ac:dyDescent="0.3">
      <c r="B455" s="1">
        <v>43705</v>
      </c>
      <c r="C455" t="s">
        <v>18</v>
      </c>
      <c r="D455" t="s">
        <v>14</v>
      </c>
      <c r="E455">
        <v>7</v>
      </c>
      <c r="F455" t="str">
        <f>INDEX(tblKlant[Regio],MATCH(tblVerkBerek[[#This Row],[Klant]],tblKlant[Klant],0))</f>
        <v>Noord</v>
      </c>
      <c r="G455" t="str">
        <f>INDEX(tblProd[ProdNaam],MATCH(tblVerkBerek[[#This Row],[Prod]],tblProd[Product],0))</f>
        <v>Prod1</v>
      </c>
      <c r="H455" s="5">
        <f>tblVerkBerek[[#This Row],[Aantal]]*INDEX(tblProd[KostPrijs],MATCH(tblVerkBerek[[#This Row],[Prod]],tblProd[Product],0))</f>
        <v>700</v>
      </c>
      <c r="I455" s="5">
        <f>tblVerkBerek[[#This Row],[Aantal]]*INDEX(tblProd[VerkPrijs],MATCH(tblVerkBerek[[#This Row],[Prod]],tblProd[Product],0))</f>
        <v>875</v>
      </c>
      <c r="J455" s="5">
        <f>tblVerkBerek[[#This Row],[Omzet]]-tblVerkBerek[[#This Row],[Kosten]]</f>
        <v>175</v>
      </c>
      <c r="K455" s="4">
        <f>INDEX(tblKlant[Korting],MATCH(tblVerkBerek[[#This Row],[Klant]],tblKlant[Klant],0))</f>
        <v>0</v>
      </c>
      <c r="L455" s="5">
        <f>tblVerkBerek[[#This Row],[Omzet]]*(1-tblVerkBerek[[#This Row],[Korting]])-tblVerkBerek[[#This Row],[Kosten]]</f>
        <v>175</v>
      </c>
    </row>
    <row r="456" spans="2:12" x14ac:dyDescent="0.3">
      <c r="B456" s="1">
        <v>43324</v>
      </c>
      <c r="C456" t="s">
        <v>9</v>
      </c>
      <c r="D456" t="s">
        <v>10</v>
      </c>
      <c r="E456">
        <v>8</v>
      </c>
      <c r="F456" t="str">
        <f>INDEX(tblKlant[Regio],MATCH(tblVerkBerek[[#This Row],[Klant]],tblKlant[Klant],0))</f>
        <v>Noord</v>
      </c>
      <c r="G456" t="str">
        <f>INDEX(tblProd[ProdNaam],MATCH(tblVerkBerek[[#This Row],[Prod]],tblProd[Product],0))</f>
        <v>Prod4</v>
      </c>
      <c r="H456" s="5">
        <f>tblVerkBerek[[#This Row],[Aantal]]*INDEX(tblProd[KostPrijs],MATCH(tblVerkBerek[[#This Row],[Prod]],tblProd[Product],0))</f>
        <v>1040</v>
      </c>
      <c r="I456" s="5">
        <f>tblVerkBerek[[#This Row],[Aantal]]*INDEX(tblProd[VerkPrijs],MATCH(tblVerkBerek[[#This Row],[Prod]],tblProd[Product],0))</f>
        <v>1280</v>
      </c>
      <c r="J456" s="5">
        <f>tblVerkBerek[[#This Row],[Omzet]]-tblVerkBerek[[#This Row],[Kosten]]</f>
        <v>240</v>
      </c>
      <c r="K456" s="4">
        <f>INDEX(tblKlant[Korting],MATCH(tblVerkBerek[[#This Row],[Klant]],tblKlant[Klant],0))</f>
        <v>0.1</v>
      </c>
      <c r="L456" s="5">
        <f>tblVerkBerek[[#This Row],[Omzet]]*(1-tblVerkBerek[[#This Row],[Korting]])-tblVerkBerek[[#This Row],[Kosten]]</f>
        <v>112</v>
      </c>
    </row>
    <row r="457" spans="2:12" x14ac:dyDescent="0.3">
      <c r="B457" s="1">
        <v>43492</v>
      </c>
      <c r="C457" t="s">
        <v>12</v>
      </c>
      <c r="D457" t="s">
        <v>19</v>
      </c>
      <c r="E457">
        <v>20</v>
      </c>
      <c r="F457" t="str">
        <f>INDEX(tblKlant[Regio],MATCH(tblVerkBerek[[#This Row],[Klant]],tblKlant[Klant],0))</f>
        <v>Noord</v>
      </c>
      <c r="G457" t="str">
        <f>INDEX(tblProd[ProdNaam],MATCH(tblVerkBerek[[#This Row],[Prod]],tblProd[Product],0))</f>
        <v>Prod2</v>
      </c>
      <c r="H457" s="5">
        <f>tblVerkBerek[[#This Row],[Aantal]]*INDEX(tblProd[KostPrijs],MATCH(tblVerkBerek[[#This Row],[Prod]],tblProd[Product],0))</f>
        <v>2200</v>
      </c>
      <c r="I457" s="5">
        <f>tblVerkBerek[[#This Row],[Aantal]]*INDEX(tblProd[VerkPrijs],MATCH(tblVerkBerek[[#This Row],[Prod]],tblProd[Product],0))</f>
        <v>2700</v>
      </c>
      <c r="J457" s="5">
        <f>tblVerkBerek[[#This Row],[Omzet]]-tblVerkBerek[[#This Row],[Kosten]]</f>
        <v>500</v>
      </c>
      <c r="K457" s="4">
        <f>INDEX(tblKlant[Korting],MATCH(tblVerkBerek[[#This Row],[Klant]],tblKlant[Klant],0))</f>
        <v>0.01</v>
      </c>
      <c r="L457" s="5">
        <f>tblVerkBerek[[#This Row],[Omzet]]*(1-tblVerkBerek[[#This Row],[Korting]])-tblVerkBerek[[#This Row],[Kosten]]</f>
        <v>473</v>
      </c>
    </row>
    <row r="458" spans="2:12" x14ac:dyDescent="0.3">
      <c r="B458" s="1">
        <v>43229</v>
      </c>
      <c r="C458" t="s">
        <v>12</v>
      </c>
      <c r="D458" t="s">
        <v>14</v>
      </c>
      <c r="E458">
        <v>12</v>
      </c>
      <c r="F458" t="str">
        <f>INDEX(tblKlant[Regio],MATCH(tblVerkBerek[[#This Row],[Klant]],tblKlant[Klant],0))</f>
        <v>Noord</v>
      </c>
      <c r="G458" t="str">
        <f>INDEX(tblProd[ProdNaam],MATCH(tblVerkBerek[[#This Row],[Prod]],tblProd[Product],0))</f>
        <v>Prod1</v>
      </c>
      <c r="H458" s="5">
        <f>tblVerkBerek[[#This Row],[Aantal]]*INDEX(tblProd[KostPrijs],MATCH(tblVerkBerek[[#This Row],[Prod]],tblProd[Product],0))</f>
        <v>1200</v>
      </c>
      <c r="I458" s="5">
        <f>tblVerkBerek[[#This Row],[Aantal]]*INDEX(tblProd[VerkPrijs],MATCH(tblVerkBerek[[#This Row],[Prod]],tblProd[Product],0))</f>
        <v>1500</v>
      </c>
      <c r="J458" s="5">
        <f>tblVerkBerek[[#This Row],[Omzet]]-tblVerkBerek[[#This Row],[Kosten]]</f>
        <v>300</v>
      </c>
      <c r="K458" s="4">
        <f>INDEX(tblKlant[Korting],MATCH(tblVerkBerek[[#This Row],[Klant]],tblKlant[Klant],0))</f>
        <v>0.01</v>
      </c>
      <c r="L458" s="5">
        <f>tblVerkBerek[[#This Row],[Omzet]]*(1-tblVerkBerek[[#This Row],[Korting]])-tblVerkBerek[[#This Row],[Kosten]]</f>
        <v>285</v>
      </c>
    </row>
    <row r="459" spans="2:12" x14ac:dyDescent="0.3">
      <c r="B459" s="1">
        <v>43507</v>
      </c>
      <c r="C459" t="s">
        <v>9</v>
      </c>
      <c r="D459" t="s">
        <v>10</v>
      </c>
      <c r="E459">
        <v>12</v>
      </c>
      <c r="F459" t="str">
        <f>INDEX(tblKlant[Regio],MATCH(tblVerkBerek[[#This Row],[Klant]],tblKlant[Klant],0))</f>
        <v>Noord</v>
      </c>
      <c r="G459" t="str">
        <f>INDEX(tblProd[ProdNaam],MATCH(tblVerkBerek[[#This Row],[Prod]],tblProd[Product],0))</f>
        <v>Prod4</v>
      </c>
      <c r="H459" s="5">
        <f>tblVerkBerek[[#This Row],[Aantal]]*INDEX(tblProd[KostPrijs],MATCH(tblVerkBerek[[#This Row],[Prod]],tblProd[Product],0))</f>
        <v>1560</v>
      </c>
      <c r="I459" s="5">
        <f>tblVerkBerek[[#This Row],[Aantal]]*INDEX(tblProd[VerkPrijs],MATCH(tblVerkBerek[[#This Row],[Prod]],tblProd[Product],0))</f>
        <v>1920</v>
      </c>
      <c r="J459" s="5">
        <f>tblVerkBerek[[#This Row],[Omzet]]-tblVerkBerek[[#This Row],[Kosten]]</f>
        <v>360</v>
      </c>
      <c r="K459" s="4">
        <f>INDEX(tblKlant[Korting],MATCH(tblVerkBerek[[#This Row],[Klant]],tblKlant[Klant],0))</f>
        <v>0.1</v>
      </c>
      <c r="L459" s="5">
        <f>tblVerkBerek[[#This Row],[Omzet]]*(1-tblVerkBerek[[#This Row],[Korting]])-tblVerkBerek[[#This Row],[Kosten]]</f>
        <v>168</v>
      </c>
    </row>
    <row r="460" spans="2:12" x14ac:dyDescent="0.3">
      <c r="B460" s="1">
        <v>43794</v>
      </c>
      <c r="C460" t="s">
        <v>11</v>
      </c>
      <c r="D460" t="s">
        <v>19</v>
      </c>
      <c r="E460">
        <v>12</v>
      </c>
      <c r="F460" t="str">
        <f>INDEX(tblKlant[Regio],MATCH(tblVerkBerek[[#This Row],[Klant]],tblKlant[Klant],0))</f>
        <v>Noord</v>
      </c>
      <c r="G460" t="str">
        <f>INDEX(tblProd[ProdNaam],MATCH(tblVerkBerek[[#This Row],[Prod]],tblProd[Product],0))</f>
        <v>Prod2</v>
      </c>
      <c r="H460" s="5">
        <f>tblVerkBerek[[#This Row],[Aantal]]*INDEX(tblProd[KostPrijs],MATCH(tblVerkBerek[[#This Row],[Prod]],tblProd[Product],0))</f>
        <v>1320</v>
      </c>
      <c r="I460" s="5">
        <f>tblVerkBerek[[#This Row],[Aantal]]*INDEX(tblProd[VerkPrijs],MATCH(tblVerkBerek[[#This Row],[Prod]],tblProd[Product],0))</f>
        <v>1620</v>
      </c>
      <c r="J460" s="5">
        <f>tblVerkBerek[[#This Row],[Omzet]]-tblVerkBerek[[#This Row],[Kosten]]</f>
        <v>300</v>
      </c>
      <c r="K460" s="4">
        <f>INDEX(tblKlant[Korting],MATCH(tblVerkBerek[[#This Row],[Klant]],tblKlant[Klant],0))</f>
        <v>0</v>
      </c>
      <c r="L460" s="5">
        <f>tblVerkBerek[[#This Row],[Omzet]]*(1-tblVerkBerek[[#This Row],[Korting]])-tblVerkBerek[[#This Row],[Kosten]]</f>
        <v>300</v>
      </c>
    </row>
    <row r="461" spans="2:12" x14ac:dyDescent="0.3">
      <c r="B461" s="1">
        <v>43172</v>
      </c>
      <c r="C461" t="s">
        <v>13</v>
      </c>
      <c r="D461" t="s">
        <v>14</v>
      </c>
      <c r="E461">
        <v>12</v>
      </c>
      <c r="F461" t="str">
        <f>INDEX(tblKlant[Regio],MATCH(tblVerkBerek[[#This Row],[Klant]],tblKlant[Klant],0))</f>
        <v>Zuid</v>
      </c>
      <c r="G461" t="str">
        <f>INDEX(tblProd[ProdNaam],MATCH(tblVerkBerek[[#This Row],[Prod]],tblProd[Product],0))</f>
        <v>Prod1</v>
      </c>
      <c r="H461" s="5">
        <f>tblVerkBerek[[#This Row],[Aantal]]*INDEX(tblProd[KostPrijs],MATCH(tblVerkBerek[[#This Row],[Prod]],tblProd[Product],0))</f>
        <v>1200</v>
      </c>
      <c r="I461" s="5">
        <f>tblVerkBerek[[#This Row],[Aantal]]*INDEX(tblProd[VerkPrijs],MATCH(tblVerkBerek[[#This Row],[Prod]],tblProd[Product],0))</f>
        <v>1500</v>
      </c>
      <c r="J461" s="5">
        <f>tblVerkBerek[[#This Row],[Omzet]]-tblVerkBerek[[#This Row],[Kosten]]</f>
        <v>300</v>
      </c>
      <c r="K461" s="4">
        <f>INDEX(tblKlant[Korting],MATCH(tblVerkBerek[[#This Row],[Klant]],tblKlant[Klant],0))</f>
        <v>0.05</v>
      </c>
      <c r="L461" s="5">
        <f>tblVerkBerek[[#This Row],[Omzet]]*(1-tblVerkBerek[[#This Row],[Korting]])-tblVerkBerek[[#This Row],[Kosten]]</f>
        <v>225</v>
      </c>
    </row>
    <row r="462" spans="2:12" x14ac:dyDescent="0.3">
      <c r="B462" s="1">
        <v>43654</v>
      </c>
      <c r="C462" t="s">
        <v>12</v>
      </c>
      <c r="D462" t="s">
        <v>10</v>
      </c>
      <c r="E462">
        <v>18</v>
      </c>
      <c r="F462" t="str">
        <f>INDEX(tblKlant[Regio],MATCH(tblVerkBerek[[#This Row],[Klant]],tblKlant[Klant],0))</f>
        <v>Noord</v>
      </c>
      <c r="G462" t="str">
        <f>INDEX(tblProd[ProdNaam],MATCH(tblVerkBerek[[#This Row],[Prod]],tblProd[Product],0))</f>
        <v>Prod4</v>
      </c>
      <c r="H462" s="5">
        <f>tblVerkBerek[[#This Row],[Aantal]]*INDEX(tblProd[KostPrijs],MATCH(tblVerkBerek[[#This Row],[Prod]],tblProd[Product],0))</f>
        <v>2340</v>
      </c>
      <c r="I462" s="5">
        <f>tblVerkBerek[[#This Row],[Aantal]]*INDEX(tblProd[VerkPrijs],MATCH(tblVerkBerek[[#This Row],[Prod]],tblProd[Product],0))</f>
        <v>2880</v>
      </c>
      <c r="J462" s="5">
        <f>tblVerkBerek[[#This Row],[Omzet]]-tblVerkBerek[[#This Row],[Kosten]]</f>
        <v>540</v>
      </c>
      <c r="K462" s="4">
        <f>INDEX(tblKlant[Korting],MATCH(tblVerkBerek[[#This Row],[Klant]],tblKlant[Klant],0))</f>
        <v>0.01</v>
      </c>
      <c r="L462" s="5">
        <f>tblVerkBerek[[#This Row],[Omzet]]*(1-tblVerkBerek[[#This Row],[Korting]])-tblVerkBerek[[#This Row],[Kosten]]</f>
        <v>511.19999999999982</v>
      </c>
    </row>
    <row r="463" spans="2:12" x14ac:dyDescent="0.3">
      <c r="B463" s="1">
        <v>43649</v>
      </c>
      <c r="C463" t="s">
        <v>6</v>
      </c>
      <c r="D463" t="s">
        <v>5</v>
      </c>
      <c r="E463">
        <v>5</v>
      </c>
      <c r="F463" t="str">
        <f>INDEX(tblKlant[Regio],MATCH(tblVerkBerek[[#This Row],[Klant]],tblKlant[Klant],0))</f>
        <v>Noord</v>
      </c>
      <c r="G463" t="str">
        <f>INDEX(tblProd[ProdNaam],MATCH(tblVerkBerek[[#This Row],[Prod]],tblProd[Product],0))</f>
        <v>Prod3</v>
      </c>
      <c r="H463" s="5">
        <f>tblVerkBerek[[#This Row],[Aantal]]*INDEX(tblProd[KostPrijs],MATCH(tblVerkBerek[[#This Row],[Prod]],tblProd[Product],0))</f>
        <v>600</v>
      </c>
      <c r="I463" s="5">
        <f>tblVerkBerek[[#This Row],[Aantal]]*INDEX(tblProd[VerkPrijs],MATCH(tblVerkBerek[[#This Row],[Prod]],tblProd[Product],0))</f>
        <v>725</v>
      </c>
      <c r="J463" s="5">
        <f>tblVerkBerek[[#This Row],[Omzet]]-tblVerkBerek[[#This Row],[Kosten]]</f>
        <v>125</v>
      </c>
      <c r="K463" s="4">
        <f>INDEX(tblKlant[Korting],MATCH(tblVerkBerek[[#This Row],[Klant]],tblKlant[Klant],0))</f>
        <v>0</v>
      </c>
      <c r="L463" s="5">
        <f>tblVerkBerek[[#This Row],[Omzet]]*(1-tblVerkBerek[[#This Row],[Korting]])-tblVerkBerek[[#This Row],[Kosten]]</f>
        <v>125</v>
      </c>
    </row>
    <row r="464" spans="2:12" x14ac:dyDescent="0.3">
      <c r="B464" s="1">
        <v>43910</v>
      </c>
      <c r="C464" t="s">
        <v>8</v>
      </c>
      <c r="D464" t="s">
        <v>7</v>
      </c>
      <c r="E464">
        <v>17</v>
      </c>
      <c r="F464" t="str">
        <f>INDEX(tblKlant[Regio],MATCH(tblVerkBerek[[#This Row],[Klant]],tblKlant[Klant],0))</f>
        <v>Zuid</v>
      </c>
      <c r="G464" t="str">
        <f>INDEX(tblProd[ProdNaam],MATCH(tblVerkBerek[[#This Row],[Prod]],tblProd[Product],0))</f>
        <v>Prod6</v>
      </c>
      <c r="H464" s="5">
        <f>tblVerkBerek[[#This Row],[Aantal]]*INDEX(tblProd[KostPrijs],MATCH(tblVerkBerek[[#This Row],[Prod]],tblProd[Product],0))</f>
        <v>2550</v>
      </c>
      <c r="I464" s="5">
        <f>tblVerkBerek[[#This Row],[Aantal]]*INDEX(tblProd[VerkPrijs],MATCH(tblVerkBerek[[#This Row],[Prod]],tblProd[Product],0))</f>
        <v>3400</v>
      </c>
      <c r="J464" s="5">
        <f>tblVerkBerek[[#This Row],[Omzet]]-tblVerkBerek[[#This Row],[Kosten]]</f>
        <v>850</v>
      </c>
      <c r="K464" s="4">
        <f>INDEX(tblKlant[Korting],MATCH(tblVerkBerek[[#This Row],[Klant]],tblKlant[Klant],0))</f>
        <v>0.01</v>
      </c>
      <c r="L464" s="5">
        <f>tblVerkBerek[[#This Row],[Omzet]]*(1-tblVerkBerek[[#This Row],[Korting]])-tblVerkBerek[[#This Row],[Kosten]]</f>
        <v>816</v>
      </c>
    </row>
    <row r="465" spans="2:12" x14ac:dyDescent="0.3">
      <c r="B465" s="1">
        <v>43262</v>
      </c>
      <c r="C465" t="s">
        <v>13</v>
      </c>
      <c r="D465" t="s">
        <v>16</v>
      </c>
      <c r="E465">
        <v>8</v>
      </c>
      <c r="F465" t="str">
        <f>INDEX(tblKlant[Regio],MATCH(tblVerkBerek[[#This Row],[Klant]],tblKlant[Klant],0))</f>
        <v>Zuid</v>
      </c>
      <c r="G465" t="str">
        <f>INDEX(tblProd[ProdNaam],MATCH(tblVerkBerek[[#This Row],[Prod]],tblProd[Product],0))</f>
        <v>Prod5</v>
      </c>
      <c r="H465" s="5">
        <f>tblVerkBerek[[#This Row],[Aantal]]*INDEX(tblProd[KostPrijs],MATCH(tblVerkBerek[[#This Row],[Prod]],tblProd[Product],0))</f>
        <v>1120</v>
      </c>
      <c r="I465" s="5">
        <f>tblVerkBerek[[#This Row],[Aantal]]*INDEX(tblProd[VerkPrijs],MATCH(tblVerkBerek[[#This Row],[Prod]],tblProd[Product],0))</f>
        <v>1440</v>
      </c>
      <c r="J465" s="5">
        <f>tblVerkBerek[[#This Row],[Omzet]]-tblVerkBerek[[#This Row],[Kosten]]</f>
        <v>320</v>
      </c>
      <c r="K465" s="4">
        <f>INDEX(tblKlant[Korting],MATCH(tblVerkBerek[[#This Row],[Klant]],tblKlant[Klant],0))</f>
        <v>0.05</v>
      </c>
      <c r="L465" s="5">
        <f>tblVerkBerek[[#This Row],[Omzet]]*(1-tblVerkBerek[[#This Row],[Korting]])-tblVerkBerek[[#This Row],[Kosten]]</f>
        <v>248</v>
      </c>
    </row>
    <row r="466" spans="2:12" x14ac:dyDescent="0.3">
      <c r="B466" s="1">
        <v>43109</v>
      </c>
      <c r="C466" t="s">
        <v>11</v>
      </c>
      <c r="D466" t="s">
        <v>10</v>
      </c>
      <c r="E466">
        <v>15</v>
      </c>
      <c r="F466" t="str">
        <f>INDEX(tblKlant[Regio],MATCH(tblVerkBerek[[#This Row],[Klant]],tblKlant[Klant],0))</f>
        <v>Noord</v>
      </c>
      <c r="G466" t="str">
        <f>INDEX(tblProd[ProdNaam],MATCH(tblVerkBerek[[#This Row],[Prod]],tblProd[Product],0))</f>
        <v>Prod4</v>
      </c>
      <c r="H466" s="5">
        <f>tblVerkBerek[[#This Row],[Aantal]]*INDEX(tblProd[KostPrijs],MATCH(tblVerkBerek[[#This Row],[Prod]],tblProd[Product],0))</f>
        <v>1950</v>
      </c>
      <c r="I466" s="5">
        <f>tblVerkBerek[[#This Row],[Aantal]]*INDEX(tblProd[VerkPrijs],MATCH(tblVerkBerek[[#This Row],[Prod]],tblProd[Product],0))</f>
        <v>2400</v>
      </c>
      <c r="J466" s="5">
        <f>tblVerkBerek[[#This Row],[Omzet]]-tblVerkBerek[[#This Row],[Kosten]]</f>
        <v>450</v>
      </c>
      <c r="K466" s="4">
        <f>INDEX(tblKlant[Korting],MATCH(tblVerkBerek[[#This Row],[Klant]],tblKlant[Klant],0))</f>
        <v>0</v>
      </c>
      <c r="L466" s="5">
        <f>tblVerkBerek[[#This Row],[Omzet]]*(1-tblVerkBerek[[#This Row],[Korting]])-tblVerkBerek[[#This Row],[Kosten]]</f>
        <v>450</v>
      </c>
    </row>
    <row r="467" spans="2:12" x14ac:dyDescent="0.3">
      <c r="B467" s="1">
        <v>43385</v>
      </c>
      <c r="C467" t="s">
        <v>13</v>
      </c>
      <c r="D467" t="s">
        <v>10</v>
      </c>
      <c r="E467">
        <v>20</v>
      </c>
      <c r="F467" t="str">
        <f>INDEX(tblKlant[Regio],MATCH(tblVerkBerek[[#This Row],[Klant]],tblKlant[Klant],0))</f>
        <v>Zuid</v>
      </c>
      <c r="G467" t="str">
        <f>INDEX(tblProd[ProdNaam],MATCH(tblVerkBerek[[#This Row],[Prod]],tblProd[Product],0))</f>
        <v>Prod4</v>
      </c>
      <c r="H467" s="5">
        <f>tblVerkBerek[[#This Row],[Aantal]]*INDEX(tblProd[KostPrijs],MATCH(tblVerkBerek[[#This Row],[Prod]],tblProd[Product],0))</f>
        <v>2600</v>
      </c>
      <c r="I467" s="5">
        <f>tblVerkBerek[[#This Row],[Aantal]]*INDEX(tblProd[VerkPrijs],MATCH(tblVerkBerek[[#This Row],[Prod]],tblProd[Product],0))</f>
        <v>3200</v>
      </c>
      <c r="J467" s="5">
        <f>tblVerkBerek[[#This Row],[Omzet]]-tblVerkBerek[[#This Row],[Kosten]]</f>
        <v>600</v>
      </c>
      <c r="K467" s="4">
        <f>INDEX(tblKlant[Korting],MATCH(tblVerkBerek[[#This Row],[Klant]],tblKlant[Klant],0))</f>
        <v>0.05</v>
      </c>
      <c r="L467" s="5">
        <f>tblVerkBerek[[#This Row],[Omzet]]*(1-tblVerkBerek[[#This Row],[Korting]])-tblVerkBerek[[#This Row],[Kosten]]</f>
        <v>440</v>
      </c>
    </row>
    <row r="468" spans="2:12" x14ac:dyDescent="0.3">
      <c r="B468" s="1">
        <v>43364</v>
      </c>
      <c r="C468" t="s">
        <v>15</v>
      </c>
      <c r="D468" t="s">
        <v>16</v>
      </c>
      <c r="E468">
        <v>7</v>
      </c>
      <c r="F468" t="str">
        <f>INDEX(tblKlant[Regio],MATCH(tblVerkBerek[[#This Row],[Klant]],tblKlant[Klant],0))</f>
        <v>Noord</v>
      </c>
      <c r="G468" t="str">
        <f>INDEX(tblProd[ProdNaam],MATCH(tblVerkBerek[[#This Row],[Prod]],tblProd[Product],0))</f>
        <v>Prod5</v>
      </c>
      <c r="H468" s="5">
        <f>tblVerkBerek[[#This Row],[Aantal]]*INDEX(tblProd[KostPrijs],MATCH(tblVerkBerek[[#This Row],[Prod]],tblProd[Product],0))</f>
        <v>980</v>
      </c>
      <c r="I468" s="5">
        <f>tblVerkBerek[[#This Row],[Aantal]]*INDEX(tblProd[VerkPrijs],MATCH(tblVerkBerek[[#This Row],[Prod]],tblProd[Product],0))</f>
        <v>1260</v>
      </c>
      <c r="J468" s="5">
        <f>tblVerkBerek[[#This Row],[Omzet]]-tblVerkBerek[[#This Row],[Kosten]]</f>
        <v>280</v>
      </c>
      <c r="K468" s="4">
        <f>INDEX(tblKlant[Korting],MATCH(tblVerkBerek[[#This Row],[Klant]],tblKlant[Klant],0))</f>
        <v>0.01</v>
      </c>
      <c r="L468" s="5">
        <f>tblVerkBerek[[#This Row],[Omzet]]*(1-tblVerkBerek[[#This Row],[Korting]])-tblVerkBerek[[#This Row],[Kosten]]</f>
        <v>267.40000000000009</v>
      </c>
    </row>
    <row r="469" spans="2:12" x14ac:dyDescent="0.3">
      <c r="B469" s="1">
        <v>43243</v>
      </c>
      <c r="C469" t="s">
        <v>9</v>
      </c>
      <c r="D469" t="s">
        <v>14</v>
      </c>
      <c r="E469">
        <v>13</v>
      </c>
      <c r="F469" t="str">
        <f>INDEX(tblKlant[Regio],MATCH(tblVerkBerek[[#This Row],[Klant]],tblKlant[Klant],0))</f>
        <v>Noord</v>
      </c>
      <c r="G469" t="str">
        <f>INDEX(tblProd[ProdNaam],MATCH(tblVerkBerek[[#This Row],[Prod]],tblProd[Product],0))</f>
        <v>Prod1</v>
      </c>
      <c r="H469" s="5">
        <f>tblVerkBerek[[#This Row],[Aantal]]*INDEX(tblProd[KostPrijs],MATCH(tblVerkBerek[[#This Row],[Prod]],tblProd[Product],0))</f>
        <v>1300</v>
      </c>
      <c r="I469" s="5">
        <f>tblVerkBerek[[#This Row],[Aantal]]*INDEX(tblProd[VerkPrijs],MATCH(tblVerkBerek[[#This Row],[Prod]],tblProd[Product],0))</f>
        <v>1625</v>
      </c>
      <c r="J469" s="5">
        <f>tblVerkBerek[[#This Row],[Omzet]]-tblVerkBerek[[#This Row],[Kosten]]</f>
        <v>325</v>
      </c>
      <c r="K469" s="4">
        <f>INDEX(tblKlant[Korting],MATCH(tblVerkBerek[[#This Row],[Klant]],tblKlant[Klant],0))</f>
        <v>0.1</v>
      </c>
      <c r="L469" s="5">
        <f>tblVerkBerek[[#This Row],[Omzet]]*(1-tblVerkBerek[[#This Row],[Korting]])-tblVerkBerek[[#This Row],[Kosten]]</f>
        <v>162.5</v>
      </c>
    </row>
    <row r="470" spans="2:12" x14ac:dyDescent="0.3">
      <c r="B470" s="1">
        <v>43701</v>
      </c>
      <c r="C470" t="s">
        <v>18</v>
      </c>
      <c r="D470" t="s">
        <v>14</v>
      </c>
      <c r="E470">
        <v>18</v>
      </c>
      <c r="F470" t="str">
        <f>INDEX(tblKlant[Regio],MATCH(tblVerkBerek[[#This Row],[Klant]],tblKlant[Klant],0))</f>
        <v>Noord</v>
      </c>
      <c r="G470" t="str">
        <f>INDEX(tblProd[ProdNaam],MATCH(tblVerkBerek[[#This Row],[Prod]],tblProd[Product],0))</f>
        <v>Prod1</v>
      </c>
      <c r="H470" s="5">
        <f>tblVerkBerek[[#This Row],[Aantal]]*INDEX(tblProd[KostPrijs],MATCH(tblVerkBerek[[#This Row],[Prod]],tblProd[Product],0))</f>
        <v>1800</v>
      </c>
      <c r="I470" s="5">
        <f>tblVerkBerek[[#This Row],[Aantal]]*INDEX(tblProd[VerkPrijs],MATCH(tblVerkBerek[[#This Row],[Prod]],tblProd[Product],0))</f>
        <v>2250</v>
      </c>
      <c r="J470" s="5">
        <f>tblVerkBerek[[#This Row],[Omzet]]-tblVerkBerek[[#This Row],[Kosten]]</f>
        <v>450</v>
      </c>
      <c r="K470" s="4">
        <f>INDEX(tblKlant[Korting],MATCH(tblVerkBerek[[#This Row],[Klant]],tblKlant[Klant],0))</f>
        <v>0</v>
      </c>
      <c r="L470" s="5">
        <f>tblVerkBerek[[#This Row],[Omzet]]*(1-tblVerkBerek[[#This Row],[Korting]])-tblVerkBerek[[#This Row],[Kosten]]</f>
        <v>450</v>
      </c>
    </row>
    <row r="471" spans="2:12" x14ac:dyDescent="0.3">
      <c r="B471" s="1">
        <v>43213</v>
      </c>
      <c r="C471" t="s">
        <v>18</v>
      </c>
      <c r="D471" t="s">
        <v>19</v>
      </c>
      <c r="E471">
        <v>10</v>
      </c>
      <c r="F471" t="str">
        <f>INDEX(tblKlant[Regio],MATCH(tblVerkBerek[[#This Row],[Klant]],tblKlant[Klant],0))</f>
        <v>Noord</v>
      </c>
      <c r="G471" t="str">
        <f>INDEX(tblProd[ProdNaam],MATCH(tblVerkBerek[[#This Row],[Prod]],tblProd[Product],0))</f>
        <v>Prod2</v>
      </c>
      <c r="H471" s="5">
        <f>tblVerkBerek[[#This Row],[Aantal]]*INDEX(tblProd[KostPrijs],MATCH(tblVerkBerek[[#This Row],[Prod]],tblProd[Product],0))</f>
        <v>1100</v>
      </c>
      <c r="I471" s="5">
        <f>tblVerkBerek[[#This Row],[Aantal]]*INDEX(tblProd[VerkPrijs],MATCH(tblVerkBerek[[#This Row],[Prod]],tblProd[Product],0))</f>
        <v>1350</v>
      </c>
      <c r="J471" s="5">
        <f>tblVerkBerek[[#This Row],[Omzet]]-tblVerkBerek[[#This Row],[Kosten]]</f>
        <v>250</v>
      </c>
      <c r="K471" s="4">
        <f>INDEX(tblKlant[Korting],MATCH(tblVerkBerek[[#This Row],[Klant]],tblKlant[Klant],0))</f>
        <v>0</v>
      </c>
      <c r="L471" s="5">
        <f>tblVerkBerek[[#This Row],[Omzet]]*(1-tblVerkBerek[[#This Row],[Korting]])-tblVerkBerek[[#This Row],[Kosten]]</f>
        <v>250</v>
      </c>
    </row>
    <row r="472" spans="2:12" x14ac:dyDescent="0.3">
      <c r="B472" s="1">
        <v>43894</v>
      </c>
      <c r="C472" t="s">
        <v>4</v>
      </c>
      <c r="D472" t="s">
        <v>14</v>
      </c>
      <c r="E472">
        <v>5</v>
      </c>
      <c r="F472" t="str">
        <f>INDEX(tblKlant[Regio],MATCH(tblVerkBerek[[#This Row],[Klant]],tblKlant[Klant],0))</f>
        <v>Zuid</v>
      </c>
      <c r="G472" t="str">
        <f>INDEX(tblProd[ProdNaam],MATCH(tblVerkBerek[[#This Row],[Prod]],tblProd[Product],0))</f>
        <v>Prod1</v>
      </c>
      <c r="H472" s="5">
        <f>tblVerkBerek[[#This Row],[Aantal]]*INDEX(tblProd[KostPrijs],MATCH(tblVerkBerek[[#This Row],[Prod]],tblProd[Product],0))</f>
        <v>500</v>
      </c>
      <c r="I472" s="5">
        <f>tblVerkBerek[[#This Row],[Aantal]]*INDEX(tblProd[VerkPrijs],MATCH(tblVerkBerek[[#This Row],[Prod]],tblProd[Product],0))</f>
        <v>625</v>
      </c>
      <c r="J472" s="5">
        <f>tblVerkBerek[[#This Row],[Omzet]]-tblVerkBerek[[#This Row],[Kosten]]</f>
        <v>125</v>
      </c>
      <c r="K472" s="4">
        <f>INDEX(tblKlant[Korting],MATCH(tblVerkBerek[[#This Row],[Klant]],tblKlant[Klant],0))</f>
        <v>0.05</v>
      </c>
      <c r="L472" s="5">
        <f>tblVerkBerek[[#This Row],[Omzet]]*(1-tblVerkBerek[[#This Row],[Korting]])-tblVerkBerek[[#This Row],[Kosten]]</f>
        <v>93.75</v>
      </c>
    </row>
    <row r="473" spans="2:12" x14ac:dyDescent="0.3">
      <c r="B473" s="1">
        <v>43235</v>
      </c>
      <c r="C473" t="s">
        <v>8</v>
      </c>
      <c r="D473" t="s">
        <v>5</v>
      </c>
      <c r="E473">
        <v>18</v>
      </c>
      <c r="F473" t="str">
        <f>INDEX(tblKlant[Regio],MATCH(tblVerkBerek[[#This Row],[Klant]],tblKlant[Klant],0))</f>
        <v>Zuid</v>
      </c>
      <c r="G473" t="str">
        <f>INDEX(tblProd[ProdNaam],MATCH(tblVerkBerek[[#This Row],[Prod]],tblProd[Product],0))</f>
        <v>Prod3</v>
      </c>
      <c r="H473" s="5">
        <f>tblVerkBerek[[#This Row],[Aantal]]*INDEX(tblProd[KostPrijs],MATCH(tblVerkBerek[[#This Row],[Prod]],tblProd[Product],0))</f>
        <v>2160</v>
      </c>
      <c r="I473" s="5">
        <f>tblVerkBerek[[#This Row],[Aantal]]*INDEX(tblProd[VerkPrijs],MATCH(tblVerkBerek[[#This Row],[Prod]],tblProd[Product],0))</f>
        <v>2610</v>
      </c>
      <c r="J473" s="5">
        <f>tblVerkBerek[[#This Row],[Omzet]]-tblVerkBerek[[#This Row],[Kosten]]</f>
        <v>450</v>
      </c>
      <c r="K473" s="4">
        <f>INDEX(tblKlant[Korting],MATCH(tblVerkBerek[[#This Row],[Klant]],tblKlant[Klant],0))</f>
        <v>0.01</v>
      </c>
      <c r="L473" s="5">
        <f>tblVerkBerek[[#This Row],[Omzet]]*(1-tblVerkBerek[[#This Row],[Korting]])-tblVerkBerek[[#This Row],[Kosten]]</f>
        <v>423.90000000000009</v>
      </c>
    </row>
    <row r="474" spans="2:12" x14ac:dyDescent="0.3">
      <c r="B474" s="1">
        <v>43162</v>
      </c>
      <c r="C474" t="s">
        <v>18</v>
      </c>
      <c r="D474" t="s">
        <v>14</v>
      </c>
      <c r="E474">
        <v>11</v>
      </c>
      <c r="F474" t="str">
        <f>INDEX(tblKlant[Regio],MATCH(tblVerkBerek[[#This Row],[Klant]],tblKlant[Klant],0))</f>
        <v>Noord</v>
      </c>
      <c r="G474" t="str">
        <f>INDEX(tblProd[ProdNaam],MATCH(tblVerkBerek[[#This Row],[Prod]],tblProd[Product],0))</f>
        <v>Prod1</v>
      </c>
      <c r="H474" s="5">
        <f>tblVerkBerek[[#This Row],[Aantal]]*INDEX(tblProd[KostPrijs],MATCH(tblVerkBerek[[#This Row],[Prod]],tblProd[Product],0))</f>
        <v>1100</v>
      </c>
      <c r="I474" s="5">
        <f>tblVerkBerek[[#This Row],[Aantal]]*INDEX(tblProd[VerkPrijs],MATCH(tblVerkBerek[[#This Row],[Prod]],tblProd[Product],0))</f>
        <v>1375</v>
      </c>
      <c r="J474" s="5">
        <f>tblVerkBerek[[#This Row],[Omzet]]-tblVerkBerek[[#This Row],[Kosten]]</f>
        <v>275</v>
      </c>
      <c r="K474" s="4">
        <f>INDEX(tblKlant[Korting],MATCH(tblVerkBerek[[#This Row],[Klant]],tblKlant[Klant],0))</f>
        <v>0</v>
      </c>
      <c r="L474" s="5">
        <f>tblVerkBerek[[#This Row],[Omzet]]*(1-tblVerkBerek[[#This Row],[Korting]])-tblVerkBerek[[#This Row],[Kosten]]</f>
        <v>275</v>
      </c>
    </row>
    <row r="475" spans="2:12" x14ac:dyDescent="0.3">
      <c r="B475" s="1">
        <v>43204</v>
      </c>
      <c r="C475" t="s">
        <v>4</v>
      </c>
      <c r="D475" t="s">
        <v>16</v>
      </c>
      <c r="E475">
        <v>10</v>
      </c>
      <c r="F475" t="str">
        <f>INDEX(tblKlant[Regio],MATCH(tblVerkBerek[[#This Row],[Klant]],tblKlant[Klant],0))</f>
        <v>Zuid</v>
      </c>
      <c r="G475" t="str">
        <f>INDEX(tblProd[ProdNaam],MATCH(tblVerkBerek[[#This Row],[Prod]],tblProd[Product],0))</f>
        <v>Prod5</v>
      </c>
      <c r="H475" s="5">
        <f>tblVerkBerek[[#This Row],[Aantal]]*INDEX(tblProd[KostPrijs],MATCH(tblVerkBerek[[#This Row],[Prod]],tblProd[Product],0))</f>
        <v>1400</v>
      </c>
      <c r="I475" s="5">
        <f>tblVerkBerek[[#This Row],[Aantal]]*INDEX(tblProd[VerkPrijs],MATCH(tblVerkBerek[[#This Row],[Prod]],tblProd[Product],0))</f>
        <v>1800</v>
      </c>
      <c r="J475" s="5">
        <f>tblVerkBerek[[#This Row],[Omzet]]-tblVerkBerek[[#This Row],[Kosten]]</f>
        <v>400</v>
      </c>
      <c r="K475" s="4">
        <f>INDEX(tblKlant[Korting],MATCH(tblVerkBerek[[#This Row],[Klant]],tblKlant[Klant],0))</f>
        <v>0.05</v>
      </c>
      <c r="L475" s="5">
        <f>tblVerkBerek[[#This Row],[Omzet]]*(1-tblVerkBerek[[#This Row],[Korting]])-tblVerkBerek[[#This Row],[Kosten]]</f>
        <v>310</v>
      </c>
    </row>
    <row r="476" spans="2:12" x14ac:dyDescent="0.3">
      <c r="B476" s="1">
        <v>43559</v>
      </c>
      <c r="C476" t="s">
        <v>12</v>
      </c>
      <c r="D476" t="s">
        <v>5</v>
      </c>
      <c r="E476">
        <v>11</v>
      </c>
      <c r="F476" t="str">
        <f>INDEX(tblKlant[Regio],MATCH(tblVerkBerek[[#This Row],[Klant]],tblKlant[Klant],0))</f>
        <v>Noord</v>
      </c>
      <c r="G476" t="str">
        <f>INDEX(tblProd[ProdNaam],MATCH(tblVerkBerek[[#This Row],[Prod]],tblProd[Product],0))</f>
        <v>Prod3</v>
      </c>
      <c r="H476" s="5">
        <f>tblVerkBerek[[#This Row],[Aantal]]*INDEX(tblProd[KostPrijs],MATCH(tblVerkBerek[[#This Row],[Prod]],tblProd[Product],0))</f>
        <v>1320</v>
      </c>
      <c r="I476" s="5">
        <f>tblVerkBerek[[#This Row],[Aantal]]*INDEX(tblProd[VerkPrijs],MATCH(tblVerkBerek[[#This Row],[Prod]],tblProd[Product],0))</f>
        <v>1595</v>
      </c>
      <c r="J476" s="5">
        <f>tblVerkBerek[[#This Row],[Omzet]]-tblVerkBerek[[#This Row],[Kosten]]</f>
        <v>275</v>
      </c>
      <c r="K476" s="4">
        <f>INDEX(tblKlant[Korting],MATCH(tblVerkBerek[[#This Row],[Klant]],tblKlant[Klant],0))</f>
        <v>0.01</v>
      </c>
      <c r="L476" s="5">
        <f>tblVerkBerek[[#This Row],[Omzet]]*(1-tblVerkBerek[[#This Row],[Korting]])-tblVerkBerek[[#This Row],[Kosten]]</f>
        <v>259.04999999999995</v>
      </c>
    </row>
    <row r="477" spans="2:12" x14ac:dyDescent="0.3">
      <c r="B477" s="1">
        <v>43698</v>
      </c>
      <c r="C477" t="s">
        <v>11</v>
      </c>
      <c r="D477" t="s">
        <v>14</v>
      </c>
      <c r="E477">
        <v>5</v>
      </c>
      <c r="F477" t="str">
        <f>INDEX(tblKlant[Regio],MATCH(tblVerkBerek[[#This Row],[Klant]],tblKlant[Klant],0))</f>
        <v>Noord</v>
      </c>
      <c r="G477" t="str">
        <f>INDEX(tblProd[ProdNaam],MATCH(tblVerkBerek[[#This Row],[Prod]],tblProd[Product],0))</f>
        <v>Prod1</v>
      </c>
      <c r="H477" s="5">
        <f>tblVerkBerek[[#This Row],[Aantal]]*INDEX(tblProd[KostPrijs],MATCH(tblVerkBerek[[#This Row],[Prod]],tblProd[Product],0))</f>
        <v>500</v>
      </c>
      <c r="I477" s="5">
        <f>tblVerkBerek[[#This Row],[Aantal]]*INDEX(tblProd[VerkPrijs],MATCH(tblVerkBerek[[#This Row],[Prod]],tblProd[Product],0))</f>
        <v>625</v>
      </c>
      <c r="J477" s="5">
        <f>tblVerkBerek[[#This Row],[Omzet]]-tblVerkBerek[[#This Row],[Kosten]]</f>
        <v>125</v>
      </c>
      <c r="K477" s="4">
        <f>INDEX(tblKlant[Korting],MATCH(tblVerkBerek[[#This Row],[Klant]],tblKlant[Klant],0))</f>
        <v>0</v>
      </c>
      <c r="L477" s="5">
        <f>tblVerkBerek[[#This Row],[Omzet]]*(1-tblVerkBerek[[#This Row],[Korting]])-tblVerkBerek[[#This Row],[Kosten]]</f>
        <v>125</v>
      </c>
    </row>
    <row r="478" spans="2:12" x14ac:dyDescent="0.3">
      <c r="B478" s="1">
        <v>43186</v>
      </c>
      <c r="C478" t="s">
        <v>8</v>
      </c>
      <c r="D478" t="s">
        <v>10</v>
      </c>
      <c r="E478">
        <v>10</v>
      </c>
      <c r="F478" t="str">
        <f>INDEX(tblKlant[Regio],MATCH(tblVerkBerek[[#This Row],[Klant]],tblKlant[Klant],0))</f>
        <v>Zuid</v>
      </c>
      <c r="G478" t="str">
        <f>INDEX(tblProd[ProdNaam],MATCH(tblVerkBerek[[#This Row],[Prod]],tblProd[Product],0))</f>
        <v>Prod4</v>
      </c>
      <c r="H478" s="5">
        <f>tblVerkBerek[[#This Row],[Aantal]]*INDEX(tblProd[KostPrijs],MATCH(tblVerkBerek[[#This Row],[Prod]],tblProd[Product],0))</f>
        <v>1300</v>
      </c>
      <c r="I478" s="5">
        <f>tblVerkBerek[[#This Row],[Aantal]]*INDEX(tblProd[VerkPrijs],MATCH(tblVerkBerek[[#This Row],[Prod]],tblProd[Product],0))</f>
        <v>1600</v>
      </c>
      <c r="J478" s="5">
        <f>tblVerkBerek[[#This Row],[Omzet]]-tblVerkBerek[[#This Row],[Kosten]]</f>
        <v>300</v>
      </c>
      <c r="K478" s="4">
        <f>INDEX(tblKlant[Korting],MATCH(tblVerkBerek[[#This Row],[Klant]],tblKlant[Klant],0))</f>
        <v>0.01</v>
      </c>
      <c r="L478" s="5">
        <f>tblVerkBerek[[#This Row],[Omzet]]*(1-tblVerkBerek[[#This Row],[Korting]])-tblVerkBerek[[#This Row],[Kosten]]</f>
        <v>284</v>
      </c>
    </row>
    <row r="479" spans="2:12" x14ac:dyDescent="0.3">
      <c r="B479" s="1">
        <v>43712</v>
      </c>
      <c r="C479" t="s">
        <v>9</v>
      </c>
      <c r="D479" t="s">
        <v>16</v>
      </c>
      <c r="E479">
        <v>17</v>
      </c>
      <c r="F479" t="str">
        <f>INDEX(tblKlant[Regio],MATCH(tblVerkBerek[[#This Row],[Klant]],tblKlant[Klant],0))</f>
        <v>Noord</v>
      </c>
      <c r="G479" t="str">
        <f>INDEX(tblProd[ProdNaam],MATCH(tblVerkBerek[[#This Row],[Prod]],tblProd[Product],0))</f>
        <v>Prod5</v>
      </c>
      <c r="H479" s="5">
        <f>tblVerkBerek[[#This Row],[Aantal]]*INDEX(tblProd[KostPrijs],MATCH(tblVerkBerek[[#This Row],[Prod]],tblProd[Product],0))</f>
        <v>2380</v>
      </c>
      <c r="I479" s="5">
        <f>tblVerkBerek[[#This Row],[Aantal]]*INDEX(tblProd[VerkPrijs],MATCH(tblVerkBerek[[#This Row],[Prod]],tblProd[Product],0))</f>
        <v>3060</v>
      </c>
      <c r="J479" s="5">
        <f>tblVerkBerek[[#This Row],[Omzet]]-tblVerkBerek[[#This Row],[Kosten]]</f>
        <v>680</v>
      </c>
      <c r="K479" s="4">
        <f>INDEX(tblKlant[Korting],MATCH(tblVerkBerek[[#This Row],[Klant]],tblKlant[Klant],0))</f>
        <v>0.1</v>
      </c>
      <c r="L479" s="5">
        <f>tblVerkBerek[[#This Row],[Omzet]]*(1-tblVerkBerek[[#This Row],[Korting]])-tblVerkBerek[[#This Row],[Kosten]]</f>
        <v>374</v>
      </c>
    </row>
    <row r="480" spans="2:12" x14ac:dyDescent="0.3">
      <c r="B480" s="1">
        <v>43374</v>
      </c>
      <c r="C480" t="s">
        <v>15</v>
      </c>
      <c r="D480" t="s">
        <v>7</v>
      </c>
      <c r="E480">
        <v>17</v>
      </c>
      <c r="F480" t="str">
        <f>INDEX(tblKlant[Regio],MATCH(tblVerkBerek[[#This Row],[Klant]],tblKlant[Klant],0))</f>
        <v>Noord</v>
      </c>
      <c r="G480" t="str">
        <f>INDEX(tblProd[ProdNaam],MATCH(tblVerkBerek[[#This Row],[Prod]],tblProd[Product],0))</f>
        <v>Prod6</v>
      </c>
      <c r="H480" s="5">
        <f>tblVerkBerek[[#This Row],[Aantal]]*INDEX(tblProd[KostPrijs],MATCH(tblVerkBerek[[#This Row],[Prod]],tblProd[Product],0))</f>
        <v>2550</v>
      </c>
      <c r="I480" s="5">
        <f>tblVerkBerek[[#This Row],[Aantal]]*INDEX(tblProd[VerkPrijs],MATCH(tblVerkBerek[[#This Row],[Prod]],tblProd[Product],0))</f>
        <v>3400</v>
      </c>
      <c r="J480" s="5">
        <f>tblVerkBerek[[#This Row],[Omzet]]-tblVerkBerek[[#This Row],[Kosten]]</f>
        <v>850</v>
      </c>
      <c r="K480" s="4">
        <f>INDEX(tblKlant[Korting],MATCH(tblVerkBerek[[#This Row],[Klant]],tblKlant[Klant],0))</f>
        <v>0.01</v>
      </c>
      <c r="L480" s="5">
        <f>tblVerkBerek[[#This Row],[Omzet]]*(1-tblVerkBerek[[#This Row],[Korting]])-tblVerkBerek[[#This Row],[Kosten]]</f>
        <v>816</v>
      </c>
    </row>
    <row r="481" spans="2:12" x14ac:dyDescent="0.3">
      <c r="B481" s="1">
        <v>43443</v>
      </c>
      <c r="C481" t="s">
        <v>17</v>
      </c>
      <c r="D481" t="s">
        <v>10</v>
      </c>
      <c r="E481">
        <v>19</v>
      </c>
      <c r="F481" t="str">
        <f>INDEX(tblKlant[Regio],MATCH(tblVerkBerek[[#This Row],[Klant]],tblKlant[Klant],0))</f>
        <v>Zuid</v>
      </c>
      <c r="G481" t="str">
        <f>INDEX(tblProd[ProdNaam],MATCH(tblVerkBerek[[#This Row],[Prod]],tblProd[Product],0))</f>
        <v>Prod4</v>
      </c>
      <c r="H481" s="5">
        <f>tblVerkBerek[[#This Row],[Aantal]]*INDEX(tblProd[KostPrijs],MATCH(tblVerkBerek[[#This Row],[Prod]],tblProd[Product],0))</f>
        <v>2470</v>
      </c>
      <c r="I481" s="5">
        <f>tblVerkBerek[[#This Row],[Aantal]]*INDEX(tblProd[VerkPrijs],MATCH(tblVerkBerek[[#This Row],[Prod]],tblProd[Product],0))</f>
        <v>3040</v>
      </c>
      <c r="J481" s="5">
        <f>tblVerkBerek[[#This Row],[Omzet]]-tblVerkBerek[[#This Row],[Kosten]]</f>
        <v>570</v>
      </c>
      <c r="K481" s="4">
        <f>INDEX(tblKlant[Korting],MATCH(tblVerkBerek[[#This Row],[Klant]],tblKlant[Klant],0))</f>
        <v>0.05</v>
      </c>
      <c r="L481" s="5">
        <f>tblVerkBerek[[#This Row],[Omzet]]*(1-tblVerkBerek[[#This Row],[Korting]])-tblVerkBerek[[#This Row],[Kosten]]</f>
        <v>418</v>
      </c>
    </row>
    <row r="482" spans="2:12" x14ac:dyDescent="0.3">
      <c r="B482" s="1">
        <v>43168</v>
      </c>
      <c r="C482" t="s">
        <v>17</v>
      </c>
      <c r="D482" t="s">
        <v>7</v>
      </c>
      <c r="E482">
        <v>15</v>
      </c>
      <c r="F482" t="str">
        <f>INDEX(tblKlant[Regio],MATCH(tblVerkBerek[[#This Row],[Klant]],tblKlant[Klant],0))</f>
        <v>Zuid</v>
      </c>
      <c r="G482" t="str">
        <f>INDEX(tblProd[ProdNaam],MATCH(tblVerkBerek[[#This Row],[Prod]],tblProd[Product],0))</f>
        <v>Prod6</v>
      </c>
      <c r="H482" s="5">
        <f>tblVerkBerek[[#This Row],[Aantal]]*INDEX(tblProd[KostPrijs],MATCH(tblVerkBerek[[#This Row],[Prod]],tblProd[Product],0))</f>
        <v>2250</v>
      </c>
      <c r="I482" s="5">
        <f>tblVerkBerek[[#This Row],[Aantal]]*INDEX(tblProd[VerkPrijs],MATCH(tblVerkBerek[[#This Row],[Prod]],tblProd[Product],0))</f>
        <v>3000</v>
      </c>
      <c r="J482" s="5">
        <f>tblVerkBerek[[#This Row],[Omzet]]-tblVerkBerek[[#This Row],[Kosten]]</f>
        <v>750</v>
      </c>
      <c r="K482" s="4">
        <f>INDEX(tblKlant[Korting],MATCH(tblVerkBerek[[#This Row],[Klant]],tblKlant[Klant],0))</f>
        <v>0.05</v>
      </c>
      <c r="L482" s="5">
        <f>tblVerkBerek[[#This Row],[Omzet]]*(1-tblVerkBerek[[#This Row],[Korting]])-tblVerkBerek[[#This Row],[Kosten]]</f>
        <v>600</v>
      </c>
    </row>
    <row r="483" spans="2:12" x14ac:dyDescent="0.3">
      <c r="B483" s="1">
        <v>43670</v>
      </c>
      <c r="C483" t="s">
        <v>18</v>
      </c>
      <c r="D483" t="s">
        <v>7</v>
      </c>
      <c r="E483">
        <v>7</v>
      </c>
      <c r="F483" t="str">
        <f>INDEX(tblKlant[Regio],MATCH(tblVerkBerek[[#This Row],[Klant]],tblKlant[Klant],0))</f>
        <v>Noord</v>
      </c>
      <c r="G483" t="str">
        <f>INDEX(tblProd[ProdNaam],MATCH(tblVerkBerek[[#This Row],[Prod]],tblProd[Product],0))</f>
        <v>Prod6</v>
      </c>
      <c r="H483" s="5">
        <f>tblVerkBerek[[#This Row],[Aantal]]*INDEX(tblProd[KostPrijs],MATCH(tblVerkBerek[[#This Row],[Prod]],tblProd[Product],0))</f>
        <v>1050</v>
      </c>
      <c r="I483" s="5">
        <f>tblVerkBerek[[#This Row],[Aantal]]*INDEX(tblProd[VerkPrijs],MATCH(tblVerkBerek[[#This Row],[Prod]],tblProd[Product],0))</f>
        <v>1400</v>
      </c>
      <c r="J483" s="5">
        <f>tblVerkBerek[[#This Row],[Omzet]]-tblVerkBerek[[#This Row],[Kosten]]</f>
        <v>350</v>
      </c>
      <c r="K483" s="4">
        <f>INDEX(tblKlant[Korting],MATCH(tblVerkBerek[[#This Row],[Klant]],tblKlant[Klant],0))</f>
        <v>0</v>
      </c>
      <c r="L483" s="5">
        <f>tblVerkBerek[[#This Row],[Omzet]]*(1-tblVerkBerek[[#This Row],[Korting]])-tblVerkBerek[[#This Row],[Kosten]]</f>
        <v>350</v>
      </c>
    </row>
    <row r="484" spans="2:12" x14ac:dyDescent="0.3">
      <c r="B484" s="1">
        <v>43190</v>
      </c>
      <c r="C484" t="s">
        <v>4</v>
      </c>
      <c r="D484" t="s">
        <v>7</v>
      </c>
      <c r="E484">
        <v>13</v>
      </c>
      <c r="F484" t="str">
        <f>INDEX(tblKlant[Regio],MATCH(tblVerkBerek[[#This Row],[Klant]],tblKlant[Klant],0))</f>
        <v>Zuid</v>
      </c>
      <c r="G484" t="str">
        <f>INDEX(tblProd[ProdNaam],MATCH(tblVerkBerek[[#This Row],[Prod]],tblProd[Product],0))</f>
        <v>Prod6</v>
      </c>
      <c r="H484" s="5">
        <f>tblVerkBerek[[#This Row],[Aantal]]*INDEX(tblProd[KostPrijs],MATCH(tblVerkBerek[[#This Row],[Prod]],tblProd[Product],0))</f>
        <v>1950</v>
      </c>
      <c r="I484" s="5">
        <f>tblVerkBerek[[#This Row],[Aantal]]*INDEX(tblProd[VerkPrijs],MATCH(tblVerkBerek[[#This Row],[Prod]],tblProd[Product],0))</f>
        <v>2600</v>
      </c>
      <c r="J484" s="5">
        <f>tblVerkBerek[[#This Row],[Omzet]]-tblVerkBerek[[#This Row],[Kosten]]</f>
        <v>650</v>
      </c>
      <c r="K484" s="4">
        <f>INDEX(tblKlant[Korting],MATCH(tblVerkBerek[[#This Row],[Klant]],tblKlant[Klant],0))</f>
        <v>0.05</v>
      </c>
      <c r="L484" s="5">
        <f>tblVerkBerek[[#This Row],[Omzet]]*(1-tblVerkBerek[[#This Row],[Korting]])-tblVerkBerek[[#This Row],[Kosten]]</f>
        <v>520</v>
      </c>
    </row>
    <row r="485" spans="2:12" x14ac:dyDescent="0.3">
      <c r="B485" s="1">
        <v>43442</v>
      </c>
      <c r="C485" t="s">
        <v>8</v>
      </c>
      <c r="D485" t="s">
        <v>5</v>
      </c>
      <c r="E485">
        <v>6</v>
      </c>
      <c r="F485" t="str">
        <f>INDEX(tblKlant[Regio],MATCH(tblVerkBerek[[#This Row],[Klant]],tblKlant[Klant],0))</f>
        <v>Zuid</v>
      </c>
      <c r="G485" t="str">
        <f>INDEX(tblProd[ProdNaam],MATCH(tblVerkBerek[[#This Row],[Prod]],tblProd[Product],0))</f>
        <v>Prod3</v>
      </c>
      <c r="H485" s="5">
        <f>tblVerkBerek[[#This Row],[Aantal]]*INDEX(tblProd[KostPrijs],MATCH(tblVerkBerek[[#This Row],[Prod]],tblProd[Product],0))</f>
        <v>720</v>
      </c>
      <c r="I485" s="5">
        <f>tblVerkBerek[[#This Row],[Aantal]]*INDEX(tblProd[VerkPrijs],MATCH(tblVerkBerek[[#This Row],[Prod]],tblProd[Product],0))</f>
        <v>870</v>
      </c>
      <c r="J485" s="5">
        <f>tblVerkBerek[[#This Row],[Omzet]]-tblVerkBerek[[#This Row],[Kosten]]</f>
        <v>150</v>
      </c>
      <c r="K485" s="4">
        <f>INDEX(tblKlant[Korting],MATCH(tblVerkBerek[[#This Row],[Klant]],tblKlant[Klant],0))</f>
        <v>0.01</v>
      </c>
      <c r="L485" s="5">
        <f>tblVerkBerek[[#This Row],[Omzet]]*(1-tblVerkBerek[[#This Row],[Korting]])-tblVerkBerek[[#This Row],[Kosten]]</f>
        <v>141.29999999999995</v>
      </c>
    </row>
    <row r="486" spans="2:12" x14ac:dyDescent="0.3">
      <c r="B486" s="1">
        <v>43608</v>
      </c>
      <c r="C486" t="s">
        <v>9</v>
      </c>
      <c r="D486" t="s">
        <v>19</v>
      </c>
      <c r="E486">
        <v>16</v>
      </c>
      <c r="F486" t="str">
        <f>INDEX(tblKlant[Regio],MATCH(tblVerkBerek[[#This Row],[Klant]],tblKlant[Klant],0))</f>
        <v>Noord</v>
      </c>
      <c r="G486" t="str">
        <f>INDEX(tblProd[ProdNaam],MATCH(tblVerkBerek[[#This Row],[Prod]],tblProd[Product],0))</f>
        <v>Prod2</v>
      </c>
      <c r="H486" s="5">
        <f>tblVerkBerek[[#This Row],[Aantal]]*INDEX(tblProd[KostPrijs],MATCH(tblVerkBerek[[#This Row],[Prod]],tblProd[Product],0))</f>
        <v>1760</v>
      </c>
      <c r="I486" s="5">
        <f>tblVerkBerek[[#This Row],[Aantal]]*INDEX(tblProd[VerkPrijs],MATCH(tblVerkBerek[[#This Row],[Prod]],tblProd[Product],0))</f>
        <v>2160</v>
      </c>
      <c r="J486" s="5">
        <f>tblVerkBerek[[#This Row],[Omzet]]-tblVerkBerek[[#This Row],[Kosten]]</f>
        <v>400</v>
      </c>
      <c r="K486" s="4">
        <f>INDEX(tblKlant[Korting],MATCH(tblVerkBerek[[#This Row],[Klant]],tblKlant[Klant],0))</f>
        <v>0.1</v>
      </c>
      <c r="L486" s="5">
        <f>tblVerkBerek[[#This Row],[Omzet]]*(1-tblVerkBerek[[#This Row],[Korting]])-tblVerkBerek[[#This Row],[Kosten]]</f>
        <v>184</v>
      </c>
    </row>
    <row r="487" spans="2:12" x14ac:dyDescent="0.3">
      <c r="B487" s="1">
        <v>43736</v>
      </c>
      <c r="C487" t="s">
        <v>9</v>
      </c>
      <c r="D487" t="s">
        <v>14</v>
      </c>
      <c r="E487">
        <v>11</v>
      </c>
      <c r="F487" t="str">
        <f>INDEX(tblKlant[Regio],MATCH(tblVerkBerek[[#This Row],[Klant]],tblKlant[Klant],0))</f>
        <v>Noord</v>
      </c>
      <c r="G487" t="str">
        <f>INDEX(tblProd[ProdNaam],MATCH(tblVerkBerek[[#This Row],[Prod]],tblProd[Product],0))</f>
        <v>Prod1</v>
      </c>
      <c r="H487" s="5">
        <f>tblVerkBerek[[#This Row],[Aantal]]*INDEX(tblProd[KostPrijs],MATCH(tblVerkBerek[[#This Row],[Prod]],tblProd[Product],0))</f>
        <v>1100</v>
      </c>
      <c r="I487" s="5">
        <f>tblVerkBerek[[#This Row],[Aantal]]*INDEX(tblProd[VerkPrijs],MATCH(tblVerkBerek[[#This Row],[Prod]],tblProd[Product],0))</f>
        <v>1375</v>
      </c>
      <c r="J487" s="5">
        <f>tblVerkBerek[[#This Row],[Omzet]]-tblVerkBerek[[#This Row],[Kosten]]</f>
        <v>275</v>
      </c>
      <c r="K487" s="4">
        <f>INDEX(tblKlant[Korting],MATCH(tblVerkBerek[[#This Row],[Klant]],tblKlant[Klant],0))</f>
        <v>0.1</v>
      </c>
      <c r="L487" s="5">
        <f>tblVerkBerek[[#This Row],[Omzet]]*(1-tblVerkBerek[[#This Row],[Korting]])-tblVerkBerek[[#This Row],[Kosten]]</f>
        <v>137.5</v>
      </c>
    </row>
    <row r="488" spans="2:12" x14ac:dyDescent="0.3">
      <c r="B488" s="1">
        <v>43298</v>
      </c>
      <c r="C488" t="s">
        <v>17</v>
      </c>
      <c r="D488" t="s">
        <v>5</v>
      </c>
      <c r="E488">
        <v>8</v>
      </c>
      <c r="F488" t="str">
        <f>INDEX(tblKlant[Regio],MATCH(tblVerkBerek[[#This Row],[Klant]],tblKlant[Klant],0))</f>
        <v>Zuid</v>
      </c>
      <c r="G488" t="str">
        <f>INDEX(tblProd[ProdNaam],MATCH(tblVerkBerek[[#This Row],[Prod]],tblProd[Product],0))</f>
        <v>Prod3</v>
      </c>
      <c r="H488" s="5">
        <f>tblVerkBerek[[#This Row],[Aantal]]*INDEX(tblProd[KostPrijs],MATCH(tblVerkBerek[[#This Row],[Prod]],tblProd[Product],0))</f>
        <v>960</v>
      </c>
      <c r="I488" s="5">
        <f>tblVerkBerek[[#This Row],[Aantal]]*INDEX(tblProd[VerkPrijs],MATCH(tblVerkBerek[[#This Row],[Prod]],tblProd[Product],0))</f>
        <v>1160</v>
      </c>
      <c r="J488" s="5">
        <f>tblVerkBerek[[#This Row],[Omzet]]-tblVerkBerek[[#This Row],[Kosten]]</f>
        <v>200</v>
      </c>
      <c r="K488" s="4">
        <f>INDEX(tblKlant[Korting],MATCH(tblVerkBerek[[#This Row],[Klant]],tblKlant[Klant],0))</f>
        <v>0.05</v>
      </c>
      <c r="L488" s="5">
        <f>tblVerkBerek[[#This Row],[Omzet]]*(1-tblVerkBerek[[#This Row],[Korting]])-tblVerkBerek[[#This Row],[Kosten]]</f>
        <v>142</v>
      </c>
    </row>
    <row r="489" spans="2:12" x14ac:dyDescent="0.3">
      <c r="B489" s="1">
        <v>43300</v>
      </c>
      <c r="C489" t="s">
        <v>15</v>
      </c>
      <c r="D489" t="s">
        <v>19</v>
      </c>
      <c r="E489">
        <v>8</v>
      </c>
      <c r="F489" t="str">
        <f>INDEX(tblKlant[Regio],MATCH(tblVerkBerek[[#This Row],[Klant]],tblKlant[Klant],0))</f>
        <v>Noord</v>
      </c>
      <c r="G489" t="str">
        <f>INDEX(tblProd[ProdNaam],MATCH(tblVerkBerek[[#This Row],[Prod]],tblProd[Product],0))</f>
        <v>Prod2</v>
      </c>
      <c r="H489" s="5">
        <f>tblVerkBerek[[#This Row],[Aantal]]*INDEX(tblProd[KostPrijs],MATCH(tblVerkBerek[[#This Row],[Prod]],tblProd[Product],0))</f>
        <v>880</v>
      </c>
      <c r="I489" s="5">
        <f>tblVerkBerek[[#This Row],[Aantal]]*INDEX(tblProd[VerkPrijs],MATCH(tblVerkBerek[[#This Row],[Prod]],tblProd[Product],0))</f>
        <v>1080</v>
      </c>
      <c r="J489" s="5">
        <f>tblVerkBerek[[#This Row],[Omzet]]-tblVerkBerek[[#This Row],[Kosten]]</f>
        <v>200</v>
      </c>
      <c r="K489" s="4">
        <f>INDEX(tblKlant[Korting],MATCH(tblVerkBerek[[#This Row],[Klant]],tblKlant[Klant],0))</f>
        <v>0.01</v>
      </c>
      <c r="L489" s="5">
        <f>tblVerkBerek[[#This Row],[Omzet]]*(1-tblVerkBerek[[#This Row],[Korting]])-tblVerkBerek[[#This Row],[Kosten]]</f>
        <v>189.20000000000005</v>
      </c>
    </row>
    <row r="490" spans="2:12" x14ac:dyDescent="0.3">
      <c r="B490" s="1">
        <v>43432</v>
      </c>
      <c r="C490" t="s">
        <v>6</v>
      </c>
      <c r="D490" t="s">
        <v>16</v>
      </c>
      <c r="E490">
        <v>5</v>
      </c>
      <c r="F490" t="str">
        <f>INDEX(tblKlant[Regio],MATCH(tblVerkBerek[[#This Row],[Klant]],tblKlant[Klant],0))</f>
        <v>Noord</v>
      </c>
      <c r="G490" t="str">
        <f>INDEX(tblProd[ProdNaam],MATCH(tblVerkBerek[[#This Row],[Prod]],tblProd[Product],0))</f>
        <v>Prod5</v>
      </c>
      <c r="H490" s="5">
        <f>tblVerkBerek[[#This Row],[Aantal]]*INDEX(tblProd[KostPrijs],MATCH(tblVerkBerek[[#This Row],[Prod]],tblProd[Product],0))</f>
        <v>700</v>
      </c>
      <c r="I490" s="5">
        <f>tblVerkBerek[[#This Row],[Aantal]]*INDEX(tblProd[VerkPrijs],MATCH(tblVerkBerek[[#This Row],[Prod]],tblProd[Product],0))</f>
        <v>900</v>
      </c>
      <c r="J490" s="5">
        <f>tblVerkBerek[[#This Row],[Omzet]]-tblVerkBerek[[#This Row],[Kosten]]</f>
        <v>200</v>
      </c>
      <c r="K490" s="4">
        <f>INDEX(tblKlant[Korting],MATCH(tblVerkBerek[[#This Row],[Klant]],tblKlant[Klant],0))</f>
        <v>0</v>
      </c>
      <c r="L490" s="5">
        <f>tblVerkBerek[[#This Row],[Omzet]]*(1-tblVerkBerek[[#This Row],[Korting]])-tblVerkBerek[[#This Row],[Kosten]]</f>
        <v>200</v>
      </c>
    </row>
    <row r="491" spans="2:12" x14ac:dyDescent="0.3">
      <c r="B491" s="1">
        <v>43397</v>
      </c>
      <c r="C491" t="s">
        <v>15</v>
      </c>
      <c r="D491" t="s">
        <v>19</v>
      </c>
      <c r="E491">
        <v>20</v>
      </c>
      <c r="F491" t="str">
        <f>INDEX(tblKlant[Regio],MATCH(tblVerkBerek[[#This Row],[Klant]],tblKlant[Klant],0))</f>
        <v>Noord</v>
      </c>
      <c r="G491" t="str">
        <f>INDEX(tblProd[ProdNaam],MATCH(tblVerkBerek[[#This Row],[Prod]],tblProd[Product],0))</f>
        <v>Prod2</v>
      </c>
      <c r="H491" s="5">
        <f>tblVerkBerek[[#This Row],[Aantal]]*INDEX(tblProd[KostPrijs],MATCH(tblVerkBerek[[#This Row],[Prod]],tblProd[Product],0))</f>
        <v>2200</v>
      </c>
      <c r="I491" s="5">
        <f>tblVerkBerek[[#This Row],[Aantal]]*INDEX(tblProd[VerkPrijs],MATCH(tblVerkBerek[[#This Row],[Prod]],tblProd[Product],0))</f>
        <v>2700</v>
      </c>
      <c r="J491" s="5">
        <f>tblVerkBerek[[#This Row],[Omzet]]-tblVerkBerek[[#This Row],[Kosten]]</f>
        <v>500</v>
      </c>
      <c r="K491" s="4">
        <f>INDEX(tblKlant[Korting],MATCH(tblVerkBerek[[#This Row],[Klant]],tblKlant[Klant],0))</f>
        <v>0.01</v>
      </c>
      <c r="L491" s="5">
        <f>tblVerkBerek[[#This Row],[Omzet]]*(1-tblVerkBerek[[#This Row],[Korting]])-tblVerkBerek[[#This Row],[Kosten]]</f>
        <v>473</v>
      </c>
    </row>
    <row r="492" spans="2:12" x14ac:dyDescent="0.3">
      <c r="B492" s="1">
        <v>43543</v>
      </c>
      <c r="C492" t="s">
        <v>9</v>
      </c>
      <c r="D492" t="s">
        <v>19</v>
      </c>
      <c r="E492">
        <v>16</v>
      </c>
      <c r="F492" t="str">
        <f>INDEX(tblKlant[Regio],MATCH(tblVerkBerek[[#This Row],[Klant]],tblKlant[Klant],0))</f>
        <v>Noord</v>
      </c>
      <c r="G492" t="str">
        <f>INDEX(tblProd[ProdNaam],MATCH(tblVerkBerek[[#This Row],[Prod]],tblProd[Product],0))</f>
        <v>Prod2</v>
      </c>
      <c r="H492" s="5">
        <f>tblVerkBerek[[#This Row],[Aantal]]*INDEX(tblProd[KostPrijs],MATCH(tblVerkBerek[[#This Row],[Prod]],tblProd[Product],0))</f>
        <v>1760</v>
      </c>
      <c r="I492" s="5">
        <f>tblVerkBerek[[#This Row],[Aantal]]*INDEX(tblProd[VerkPrijs],MATCH(tblVerkBerek[[#This Row],[Prod]],tblProd[Product],0))</f>
        <v>2160</v>
      </c>
      <c r="J492" s="5">
        <f>tblVerkBerek[[#This Row],[Omzet]]-tblVerkBerek[[#This Row],[Kosten]]</f>
        <v>400</v>
      </c>
      <c r="K492" s="4">
        <f>INDEX(tblKlant[Korting],MATCH(tblVerkBerek[[#This Row],[Klant]],tblKlant[Klant],0))</f>
        <v>0.1</v>
      </c>
      <c r="L492" s="5">
        <f>tblVerkBerek[[#This Row],[Omzet]]*(1-tblVerkBerek[[#This Row],[Korting]])-tblVerkBerek[[#This Row],[Kosten]]</f>
        <v>184</v>
      </c>
    </row>
    <row r="493" spans="2:12" x14ac:dyDescent="0.3">
      <c r="B493" s="1">
        <v>43497</v>
      </c>
      <c r="C493" t="s">
        <v>17</v>
      </c>
      <c r="D493" t="s">
        <v>10</v>
      </c>
      <c r="E493">
        <v>8</v>
      </c>
      <c r="F493" t="str">
        <f>INDEX(tblKlant[Regio],MATCH(tblVerkBerek[[#This Row],[Klant]],tblKlant[Klant],0))</f>
        <v>Zuid</v>
      </c>
      <c r="G493" t="str">
        <f>INDEX(tblProd[ProdNaam],MATCH(tblVerkBerek[[#This Row],[Prod]],tblProd[Product],0))</f>
        <v>Prod4</v>
      </c>
      <c r="H493" s="5">
        <f>tblVerkBerek[[#This Row],[Aantal]]*INDEX(tblProd[KostPrijs],MATCH(tblVerkBerek[[#This Row],[Prod]],tblProd[Product],0))</f>
        <v>1040</v>
      </c>
      <c r="I493" s="5">
        <f>tblVerkBerek[[#This Row],[Aantal]]*INDEX(tblProd[VerkPrijs],MATCH(tblVerkBerek[[#This Row],[Prod]],tblProd[Product],0))</f>
        <v>1280</v>
      </c>
      <c r="J493" s="5">
        <f>tblVerkBerek[[#This Row],[Omzet]]-tblVerkBerek[[#This Row],[Kosten]]</f>
        <v>240</v>
      </c>
      <c r="K493" s="4">
        <f>INDEX(tblKlant[Korting],MATCH(tblVerkBerek[[#This Row],[Klant]],tblKlant[Klant],0))</f>
        <v>0.05</v>
      </c>
      <c r="L493" s="5">
        <f>tblVerkBerek[[#This Row],[Omzet]]*(1-tblVerkBerek[[#This Row],[Korting]])-tblVerkBerek[[#This Row],[Kosten]]</f>
        <v>176</v>
      </c>
    </row>
    <row r="494" spans="2:12" x14ac:dyDescent="0.3">
      <c r="B494" s="1">
        <v>43840</v>
      </c>
      <c r="C494" t="s">
        <v>17</v>
      </c>
      <c r="D494" t="s">
        <v>5</v>
      </c>
      <c r="E494">
        <v>18</v>
      </c>
      <c r="F494" t="str">
        <f>INDEX(tblKlant[Regio],MATCH(tblVerkBerek[[#This Row],[Klant]],tblKlant[Klant],0))</f>
        <v>Zuid</v>
      </c>
      <c r="G494" t="str">
        <f>INDEX(tblProd[ProdNaam],MATCH(tblVerkBerek[[#This Row],[Prod]],tblProd[Product],0))</f>
        <v>Prod3</v>
      </c>
      <c r="H494" s="5">
        <f>tblVerkBerek[[#This Row],[Aantal]]*INDEX(tblProd[KostPrijs],MATCH(tblVerkBerek[[#This Row],[Prod]],tblProd[Product],0))</f>
        <v>2160</v>
      </c>
      <c r="I494" s="5">
        <f>tblVerkBerek[[#This Row],[Aantal]]*INDEX(tblProd[VerkPrijs],MATCH(tblVerkBerek[[#This Row],[Prod]],tblProd[Product],0))</f>
        <v>2610</v>
      </c>
      <c r="J494" s="5">
        <f>tblVerkBerek[[#This Row],[Omzet]]-tblVerkBerek[[#This Row],[Kosten]]</f>
        <v>450</v>
      </c>
      <c r="K494" s="4">
        <f>INDEX(tblKlant[Korting],MATCH(tblVerkBerek[[#This Row],[Klant]],tblKlant[Klant],0))</f>
        <v>0.05</v>
      </c>
      <c r="L494" s="5">
        <f>tblVerkBerek[[#This Row],[Omzet]]*(1-tblVerkBerek[[#This Row],[Korting]])-tblVerkBerek[[#This Row],[Kosten]]</f>
        <v>319.5</v>
      </c>
    </row>
    <row r="495" spans="2:12" x14ac:dyDescent="0.3">
      <c r="B495" s="1">
        <v>43884</v>
      </c>
      <c r="C495" t="s">
        <v>6</v>
      </c>
      <c r="D495" t="s">
        <v>14</v>
      </c>
      <c r="E495">
        <v>5</v>
      </c>
      <c r="F495" t="str">
        <f>INDEX(tblKlant[Regio],MATCH(tblVerkBerek[[#This Row],[Klant]],tblKlant[Klant],0))</f>
        <v>Noord</v>
      </c>
      <c r="G495" t="str">
        <f>INDEX(tblProd[ProdNaam],MATCH(tblVerkBerek[[#This Row],[Prod]],tblProd[Product],0))</f>
        <v>Prod1</v>
      </c>
      <c r="H495" s="5">
        <f>tblVerkBerek[[#This Row],[Aantal]]*INDEX(tblProd[KostPrijs],MATCH(tblVerkBerek[[#This Row],[Prod]],tblProd[Product],0))</f>
        <v>500</v>
      </c>
      <c r="I495" s="5">
        <f>tblVerkBerek[[#This Row],[Aantal]]*INDEX(tblProd[VerkPrijs],MATCH(tblVerkBerek[[#This Row],[Prod]],tblProd[Product],0))</f>
        <v>625</v>
      </c>
      <c r="J495" s="5">
        <f>tblVerkBerek[[#This Row],[Omzet]]-tblVerkBerek[[#This Row],[Kosten]]</f>
        <v>125</v>
      </c>
      <c r="K495" s="4">
        <f>INDEX(tblKlant[Korting],MATCH(tblVerkBerek[[#This Row],[Klant]],tblKlant[Klant],0))</f>
        <v>0</v>
      </c>
      <c r="L495" s="5">
        <f>tblVerkBerek[[#This Row],[Omzet]]*(1-tblVerkBerek[[#This Row],[Korting]])-tblVerkBerek[[#This Row],[Kosten]]</f>
        <v>125</v>
      </c>
    </row>
    <row r="496" spans="2:12" x14ac:dyDescent="0.3">
      <c r="B496" s="1">
        <v>43726</v>
      </c>
      <c r="C496" t="s">
        <v>8</v>
      </c>
      <c r="D496" t="s">
        <v>14</v>
      </c>
      <c r="E496">
        <v>18</v>
      </c>
      <c r="F496" t="str">
        <f>INDEX(tblKlant[Regio],MATCH(tblVerkBerek[[#This Row],[Klant]],tblKlant[Klant],0))</f>
        <v>Zuid</v>
      </c>
      <c r="G496" t="str">
        <f>INDEX(tblProd[ProdNaam],MATCH(tblVerkBerek[[#This Row],[Prod]],tblProd[Product],0))</f>
        <v>Prod1</v>
      </c>
      <c r="H496" s="5">
        <f>tblVerkBerek[[#This Row],[Aantal]]*INDEX(tblProd[KostPrijs],MATCH(tblVerkBerek[[#This Row],[Prod]],tblProd[Product],0))</f>
        <v>1800</v>
      </c>
      <c r="I496" s="5">
        <f>tblVerkBerek[[#This Row],[Aantal]]*INDEX(tblProd[VerkPrijs],MATCH(tblVerkBerek[[#This Row],[Prod]],tblProd[Product],0))</f>
        <v>2250</v>
      </c>
      <c r="J496" s="5">
        <f>tblVerkBerek[[#This Row],[Omzet]]-tblVerkBerek[[#This Row],[Kosten]]</f>
        <v>450</v>
      </c>
      <c r="K496" s="4">
        <f>INDEX(tblKlant[Korting],MATCH(tblVerkBerek[[#This Row],[Klant]],tblKlant[Klant],0))</f>
        <v>0.01</v>
      </c>
      <c r="L496" s="5">
        <f>tblVerkBerek[[#This Row],[Omzet]]*(1-tblVerkBerek[[#This Row],[Korting]])-tblVerkBerek[[#This Row],[Kosten]]</f>
        <v>427.5</v>
      </c>
    </row>
    <row r="497" spans="2:12" x14ac:dyDescent="0.3">
      <c r="B497" s="1">
        <v>43162</v>
      </c>
      <c r="C497" t="s">
        <v>17</v>
      </c>
      <c r="D497" t="s">
        <v>16</v>
      </c>
      <c r="E497">
        <v>12</v>
      </c>
      <c r="F497" t="str">
        <f>INDEX(tblKlant[Regio],MATCH(tblVerkBerek[[#This Row],[Klant]],tblKlant[Klant],0))</f>
        <v>Zuid</v>
      </c>
      <c r="G497" t="str">
        <f>INDEX(tblProd[ProdNaam],MATCH(tblVerkBerek[[#This Row],[Prod]],tblProd[Product],0))</f>
        <v>Prod5</v>
      </c>
      <c r="H497" s="5">
        <f>tblVerkBerek[[#This Row],[Aantal]]*INDEX(tblProd[KostPrijs],MATCH(tblVerkBerek[[#This Row],[Prod]],tblProd[Product],0))</f>
        <v>1680</v>
      </c>
      <c r="I497" s="5">
        <f>tblVerkBerek[[#This Row],[Aantal]]*INDEX(tblProd[VerkPrijs],MATCH(tblVerkBerek[[#This Row],[Prod]],tblProd[Product],0))</f>
        <v>2160</v>
      </c>
      <c r="J497" s="5">
        <f>tblVerkBerek[[#This Row],[Omzet]]-tblVerkBerek[[#This Row],[Kosten]]</f>
        <v>480</v>
      </c>
      <c r="K497" s="4">
        <f>INDEX(tblKlant[Korting],MATCH(tblVerkBerek[[#This Row],[Klant]],tblKlant[Klant],0))</f>
        <v>0.05</v>
      </c>
      <c r="L497" s="5">
        <f>tblVerkBerek[[#This Row],[Omzet]]*(1-tblVerkBerek[[#This Row],[Korting]])-tblVerkBerek[[#This Row],[Kosten]]</f>
        <v>372</v>
      </c>
    </row>
    <row r="498" spans="2:12" x14ac:dyDescent="0.3">
      <c r="B498" s="1">
        <v>43591</v>
      </c>
      <c r="C498" t="s">
        <v>8</v>
      </c>
      <c r="D498" t="s">
        <v>7</v>
      </c>
      <c r="E498">
        <v>13</v>
      </c>
      <c r="F498" t="str">
        <f>INDEX(tblKlant[Regio],MATCH(tblVerkBerek[[#This Row],[Klant]],tblKlant[Klant],0))</f>
        <v>Zuid</v>
      </c>
      <c r="G498" t="str">
        <f>INDEX(tblProd[ProdNaam],MATCH(tblVerkBerek[[#This Row],[Prod]],tblProd[Product],0))</f>
        <v>Prod6</v>
      </c>
      <c r="H498" s="5">
        <f>tblVerkBerek[[#This Row],[Aantal]]*INDEX(tblProd[KostPrijs],MATCH(tblVerkBerek[[#This Row],[Prod]],tblProd[Product],0))</f>
        <v>1950</v>
      </c>
      <c r="I498" s="5">
        <f>tblVerkBerek[[#This Row],[Aantal]]*INDEX(tblProd[VerkPrijs],MATCH(tblVerkBerek[[#This Row],[Prod]],tblProd[Product],0))</f>
        <v>2600</v>
      </c>
      <c r="J498" s="5">
        <f>tblVerkBerek[[#This Row],[Omzet]]-tblVerkBerek[[#This Row],[Kosten]]</f>
        <v>650</v>
      </c>
      <c r="K498" s="4">
        <f>INDEX(tblKlant[Korting],MATCH(tblVerkBerek[[#This Row],[Klant]],tblKlant[Klant],0))</f>
        <v>0.01</v>
      </c>
      <c r="L498" s="5">
        <f>tblVerkBerek[[#This Row],[Omzet]]*(1-tblVerkBerek[[#This Row],[Korting]])-tblVerkBerek[[#This Row],[Kosten]]</f>
        <v>624</v>
      </c>
    </row>
    <row r="499" spans="2:12" x14ac:dyDescent="0.3">
      <c r="B499" s="1">
        <v>43177</v>
      </c>
      <c r="C499" t="s">
        <v>13</v>
      </c>
      <c r="D499" t="s">
        <v>5</v>
      </c>
      <c r="E499">
        <v>16</v>
      </c>
      <c r="F499" t="str">
        <f>INDEX(tblKlant[Regio],MATCH(tblVerkBerek[[#This Row],[Klant]],tblKlant[Klant],0))</f>
        <v>Zuid</v>
      </c>
      <c r="G499" t="str">
        <f>INDEX(tblProd[ProdNaam],MATCH(tblVerkBerek[[#This Row],[Prod]],tblProd[Product],0))</f>
        <v>Prod3</v>
      </c>
      <c r="H499" s="5">
        <f>tblVerkBerek[[#This Row],[Aantal]]*INDEX(tblProd[KostPrijs],MATCH(tblVerkBerek[[#This Row],[Prod]],tblProd[Product],0))</f>
        <v>1920</v>
      </c>
      <c r="I499" s="5">
        <f>tblVerkBerek[[#This Row],[Aantal]]*INDEX(tblProd[VerkPrijs],MATCH(tblVerkBerek[[#This Row],[Prod]],tblProd[Product],0))</f>
        <v>2320</v>
      </c>
      <c r="J499" s="5">
        <f>tblVerkBerek[[#This Row],[Omzet]]-tblVerkBerek[[#This Row],[Kosten]]</f>
        <v>400</v>
      </c>
      <c r="K499" s="4">
        <f>INDEX(tblKlant[Korting],MATCH(tblVerkBerek[[#This Row],[Klant]],tblKlant[Klant],0))</f>
        <v>0.05</v>
      </c>
      <c r="L499" s="5">
        <f>tblVerkBerek[[#This Row],[Omzet]]*(1-tblVerkBerek[[#This Row],[Korting]])-tblVerkBerek[[#This Row],[Kosten]]</f>
        <v>284</v>
      </c>
    </row>
    <row r="500" spans="2:12" x14ac:dyDescent="0.3">
      <c r="B500" s="1">
        <v>43128</v>
      </c>
      <c r="C500" t="s">
        <v>13</v>
      </c>
      <c r="D500" t="s">
        <v>7</v>
      </c>
      <c r="E500">
        <v>12</v>
      </c>
      <c r="F500" t="str">
        <f>INDEX(tblKlant[Regio],MATCH(tblVerkBerek[[#This Row],[Klant]],tblKlant[Klant],0))</f>
        <v>Zuid</v>
      </c>
      <c r="G500" t="str">
        <f>INDEX(tblProd[ProdNaam],MATCH(tblVerkBerek[[#This Row],[Prod]],tblProd[Product],0))</f>
        <v>Prod6</v>
      </c>
      <c r="H500" s="5">
        <f>tblVerkBerek[[#This Row],[Aantal]]*INDEX(tblProd[KostPrijs],MATCH(tblVerkBerek[[#This Row],[Prod]],tblProd[Product],0))</f>
        <v>1800</v>
      </c>
      <c r="I500" s="5">
        <f>tblVerkBerek[[#This Row],[Aantal]]*INDEX(tblProd[VerkPrijs],MATCH(tblVerkBerek[[#This Row],[Prod]],tblProd[Product],0))</f>
        <v>2400</v>
      </c>
      <c r="J500" s="5">
        <f>tblVerkBerek[[#This Row],[Omzet]]-tblVerkBerek[[#This Row],[Kosten]]</f>
        <v>600</v>
      </c>
      <c r="K500" s="4">
        <f>INDEX(tblKlant[Korting],MATCH(tblVerkBerek[[#This Row],[Klant]],tblKlant[Klant],0))</f>
        <v>0.05</v>
      </c>
      <c r="L500" s="5">
        <f>tblVerkBerek[[#This Row],[Omzet]]*(1-tblVerkBerek[[#This Row],[Korting]])-tblVerkBerek[[#This Row],[Kosten]]</f>
        <v>480</v>
      </c>
    </row>
    <row r="501" spans="2:12" x14ac:dyDescent="0.3">
      <c r="B501" s="1">
        <v>43883</v>
      </c>
      <c r="C501" t="s">
        <v>12</v>
      </c>
      <c r="D501" t="s">
        <v>16</v>
      </c>
      <c r="E501">
        <v>10</v>
      </c>
      <c r="F501" t="str">
        <f>INDEX(tblKlant[Regio],MATCH(tblVerkBerek[[#This Row],[Klant]],tblKlant[Klant],0))</f>
        <v>Noord</v>
      </c>
      <c r="G501" t="str">
        <f>INDEX(tblProd[ProdNaam],MATCH(tblVerkBerek[[#This Row],[Prod]],tblProd[Product],0))</f>
        <v>Prod5</v>
      </c>
      <c r="H501" s="5">
        <f>tblVerkBerek[[#This Row],[Aantal]]*INDEX(tblProd[KostPrijs],MATCH(tblVerkBerek[[#This Row],[Prod]],tblProd[Product],0))</f>
        <v>1400</v>
      </c>
      <c r="I501" s="5">
        <f>tblVerkBerek[[#This Row],[Aantal]]*INDEX(tblProd[VerkPrijs],MATCH(tblVerkBerek[[#This Row],[Prod]],tblProd[Product],0))</f>
        <v>1800</v>
      </c>
      <c r="J501" s="5">
        <f>tblVerkBerek[[#This Row],[Omzet]]-tblVerkBerek[[#This Row],[Kosten]]</f>
        <v>400</v>
      </c>
      <c r="K501" s="4">
        <f>INDEX(tblKlant[Korting],MATCH(tblVerkBerek[[#This Row],[Klant]],tblKlant[Klant],0))</f>
        <v>0.01</v>
      </c>
      <c r="L501" s="5">
        <f>tblVerkBerek[[#This Row],[Omzet]]*(1-tblVerkBerek[[#This Row],[Korting]])-tblVerkBerek[[#This Row],[Kosten]]</f>
        <v>382</v>
      </c>
    </row>
    <row r="502" spans="2:12" x14ac:dyDescent="0.3">
      <c r="B502" s="1">
        <v>43859</v>
      </c>
      <c r="C502" t="s">
        <v>12</v>
      </c>
      <c r="D502" t="s">
        <v>14</v>
      </c>
      <c r="E502">
        <v>14</v>
      </c>
      <c r="F502" t="str">
        <f>INDEX(tblKlant[Regio],MATCH(tblVerkBerek[[#This Row],[Klant]],tblKlant[Klant],0))</f>
        <v>Noord</v>
      </c>
      <c r="G502" t="str">
        <f>INDEX(tblProd[ProdNaam],MATCH(tblVerkBerek[[#This Row],[Prod]],tblProd[Product],0))</f>
        <v>Prod1</v>
      </c>
      <c r="H502" s="5">
        <f>tblVerkBerek[[#This Row],[Aantal]]*INDEX(tblProd[KostPrijs],MATCH(tblVerkBerek[[#This Row],[Prod]],tblProd[Product],0))</f>
        <v>1400</v>
      </c>
      <c r="I502" s="5">
        <f>tblVerkBerek[[#This Row],[Aantal]]*INDEX(tblProd[VerkPrijs],MATCH(tblVerkBerek[[#This Row],[Prod]],tblProd[Product],0))</f>
        <v>1750</v>
      </c>
      <c r="J502" s="5">
        <f>tblVerkBerek[[#This Row],[Omzet]]-tblVerkBerek[[#This Row],[Kosten]]</f>
        <v>350</v>
      </c>
      <c r="K502" s="4">
        <f>INDEX(tblKlant[Korting],MATCH(tblVerkBerek[[#This Row],[Klant]],tblKlant[Klant],0))</f>
        <v>0.01</v>
      </c>
      <c r="L502" s="5">
        <f>tblVerkBerek[[#This Row],[Omzet]]*(1-tblVerkBerek[[#This Row],[Korting]])-tblVerkBerek[[#This Row],[Kosten]]</f>
        <v>332.5</v>
      </c>
    </row>
    <row r="503" spans="2:12" x14ac:dyDescent="0.3">
      <c r="B503" s="1">
        <v>43375</v>
      </c>
      <c r="C503" t="s">
        <v>15</v>
      </c>
      <c r="D503" t="s">
        <v>19</v>
      </c>
      <c r="E503">
        <v>20</v>
      </c>
      <c r="F503" t="str">
        <f>INDEX(tblKlant[Regio],MATCH(tblVerkBerek[[#This Row],[Klant]],tblKlant[Klant],0))</f>
        <v>Noord</v>
      </c>
      <c r="G503" t="str">
        <f>INDEX(tblProd[ProdNaam],MATCH(tblVerkBerek[[#This Row],[Prod]],tblProd[Product],0))</f>
        <v>Prod2</v>
      </c>
      <c r="H503" s="5">
        <f>tblVerkBerek[[#This Row],[Aantal]]*INDEX(tblProd[KostPrijs],MATCH(tblVerkBerek[[#This Row],[Prod]],tblProd[Product],0))</f>
        <v>2200</v>
      </c>
      <c r="I503" s="5">
        <f>tblVerkBerek[[#This Row],[Aantal]]*INDEX(tblProd[VerkPrijs],MATCH(tblVerkBerek[[#This Row],[Prod]],tblProd[Product],0))</f>
        <v>2700</v>
      </c>
      <c r="J503" s="5">
        <f>tblVerkBerek[[#This Row],[Omzet]]-tblVerkBerek[[#This Row],[Kosten]]</f>
        <v>500</v>
      </c>
      <c r="K503" s="4">
        <f>INDEX(tblKlant[Korting],MATCH(tblVerkBerek[[#This Row],[Klant]],tblKlant[Klant],0))</f>
        <v>0.01</v>
      </c>
      <c r="L503" s="5">
        <f>tblVerkBerek[[#This Row],[Omzet]]*(1-tblVerkBerek[[#This Row],[Korting]])-tblVerkBerek[[#This Row],[Kosten]]</f>
        <v>473</v>
      </c>
    </row>
    <row r="504" spans="2:12" x14ac:dyDescent="0.3">
      <c r="B504" s="1">
        <v>43361</v>
      </c>
      <c r="C504" t="s">
        <v>18</v>
      </c>
      <c r="D504" t="s">
        <v>7</v>
      </c>
      <c r="E504">
        <v>11</v>
      </c>
      <c r="F504" t="str">
        <f>INDEX(tblKlant[Regio],MATCH(tblVerkBerek[[#This Row],[Klant]],tblKlant[Klant],0))</f>
        <v>Noord</v>
      </c>
      <c r="G504" t="str">
        <f>INDEX(tblProd[ProdNaam],MATCH(tblVerkBerek[[#This Row],[Prod]],tblProd[Product],0))</f>
        <v>Prod6</v>
      </c>
      <c r="H504" s="5">
        <f>tblVerkBerek[[#This Row],[Aantal]]*INDEX(tblProd[KostPrijs],MATCH(tblVerkBerek[[#This Row],[Prod]],tblProd[Product],0))</f>
        <v>1650</v>
      </c>
      <c r="I504" s="5">
        <f>tblVerkBerek[[#This Row],[Aantal]]*INDEX(tblProd[VerkPrijs],MATCH(tblVerkBerek[[#This Row],[Prod]],tblProd[Product],0))</f>
        <v>2200</v>
      </c>
      <c r="J504" s="5">
        <f>tblVerkBerek[[#This Row],[Omzet]]-tblVerkBerek[[#This Row],[Kosten]]</f>
        <v>550</v>
      </c>
      <c r="K504" s="4">
        <f>INDEX(tblKlant[Korting],MATCH(tblVerkBerek[[#This Row],[Klant]],tblKlant[Klant],0))</f>
        <v>0</v>
      </c>
      <c r="L504" s="5">
        <f>tblVerkBerek[[#This Row],[Omzet]]*(1-tblVerkBerek[[#This Row],[Korting]])-tblVerkBerek[[#This Row],[Kosten]]</f>
        <v>550</v>
      </c>
    </row>
    <row r="505" spans="2:12" x14ac:dyDescent="0.3">
      <c r="B505" s="1">
        <v>43289</v>
      </c>
      <c r="C505" t="s">
        <v>13</v>
      </c>
      <c r="D505" t="s">
        <v>14</v>
      </c>
      <c r="E505">
        <v>13</v>
      </c>
      <c r="F505" t="str">
        <f>INDEX(tblKlant[Regio],MATCH(tblVerkBerek[[#This Row],[Klant]],tblKlant[Klant],0))</f>
        <v>Zuid</v>
      </c>
      <c r="G505" t="str">
        <f>INDEX(tblProd[ProdNaam],MATCH(tblVerkBerek[[#This Row],[Prod]],tblProd[Product],0))</f>
        <v>Prod1</v>
      </c>
      <c r="H505" s="5">
        <f>tblVerkBerek[[#This Row],[Aantal]]*INDEX(tblProd[KostPrijs],MATCH(tblVerkBerek[[#This Row],[Prod]],tblProd[Product],0))</f>
        <v>1300</v>
      </c>
      <c r="I505" s="5">
        <f>tblVerkBerek[[#This Row],[Aantal]]*INDEX(tblProd[VerkPrijs],MATCH(tblVerkBerek[[#This Row],[Prod]],tblProd[Product],0))</f>
        <v>1625</v>
      </c>
      <c r="J505" s="5">
        <f>tblVerkBerek[[#This Row],[Omzet]]-tblVerkBerek[[#This Row],[Kosten]]</f>
        <v>325</v>
      </c>
      <c r="K505" s="4">
        <f>INDEX(tblKlant[Korting],MATCH(tblVerkBerek[[#This Row],[Klant]],tblKlant[Klant],0))</f>
        <v>0.05</v>
      </c>
      <c r="L505" s="5">
        <f>tblVerkBerek[[#This Row],[Omzet]]*(1-tblVerkBerek[[#This Row],[Korting]])-tblVerkBerek[[#This Row],[Kosten]]</f>
        <v>243.75</v>
      </c>
    </row>
    <row r="506" spans="2:12" x14ac:dyDescent="0.3">
      <c r="B506" s="1">
        <v>43923</v>
      </c>
      <c r="C506" t="s">
        <v>9</v>
      </c>
      <c r="D506" t="s">
        <v>14</v>
      </c>
      <c r="E506">
        <v>5</v>
      </c>
      <c r="F506" t="str">
        <f>INDEX(tblKlant[Regio],MATCH(tblVerkBerek[[#This Row],[Klant]],tblKlant[Klant],0))</f>
        <v>Noord</v>
      </c>
      <c r="G506" t="str">
        <f>INDEX(tblProd[ProdNaam],MATCH(tblVerkBerek[[#This Row],[Prod]],tblProd[Product],0))</f>
        <v>Prod1</v>
      </c>
      <c r="H506" s="5">
        <f>tblVerkBerek[[#This Row],[Aantal]]*INDEX(tblProd[KostPrijs],MATCH(tblVerkBerek[[#This Row],[Prod]],tblProd[Product],0))</f>
        <v>500</v>
      </c>
      <c r="I506" s="5">
        <f>tblVerkBerek[[#This Row],[Aantal]]*INDEX(tblProd[VerkPrijs],MATCH(tblVerkBerek[[#This Row],[Prod]],tblProd[Product],0))</f>
        <v>625</v>
      </c>
      <c r="J506" s="5">
        <f>tblVerkBerek[[#This Row],[Omzet]]-tblVerkBerek[[#This Row],[Kosten]]</f>
        <v>125</v>
      </c>
      <c r="K506" s="4">
        <f>INDEX(tblKlant[Korting],MATCH(tblVerkBerek[[#This Row],[Klant]],tblKlant[Klant],0))</f>
        <v>0.1</v>
      </c>
      <c r="L506" s="5">
        <f>tblVerkBerek[[#This Row],[Omzet]]*(1-tblVerkBerek[[#This Row],[Korting]])-tblVerkBerek[[#This Row],[Kosten]]</f>
        <v>62.5</v>
      </c>
    </row>
    <row r="507" spans="2:12" x14ac:dyDescent="0.3">
      <c r="B507" s="1">
        <v>43591</v>
      </c>
      <c r="C507" t="s">
        <v>11</v>
      </c>
      <c r="D507" t="s">
        <v>10</v>
      </c>
      <c r="E507">
        <v>13</v>
      </c>
      <c r="F507" t="str">
        <f>INDEX(tblKlant[Regio],MATCH(tblVerkBerek[[#This Row],[Klant]],tblKlant[Klant],0))</f>
        <v>Noord</v>
      </c>
      <c r="G507" t="str">
        <f>INDEX(tblProd[ProdNaam],MATCH(tblVerkBerek[[#This Row],[Prod]],tblProd[Product],0))</f>
        <v>Prod4</v>
      </c>
      <c r="H507" s="5">
        <f>tblVerkBerek[[#This Row],[Aantal]]*INDEX(tblProd[KostPrijs],MATCH(tblVerkBerek[[#This Row],[Prod]],tblProd[Product],0))</f>
        <v>1690</v>
      </c>
      <c r="I507" s="5">
        <f>tblVerkBerek[[#This Row],[Aantal]]*INDEX(tblProd[VerkPrijs],MATCH(tblVerkBerek[[#This Row],[Prod]],tblProd[Product],0))</f>
        <v>2080</v>
      </c>
      <c r="J507" s="5">
        <f>tblVerkBerek[[#This Row],[Omzet]]-tblVerkBerek[[#This Row],[Kosten]]</f>
        <v>390</v>
      </c>
      <c r="K507" s="4">
        <f>INDEX(tblKlant[Korting],MATCH(tblVerkBerek[[#This Row],[Klant]],tblKlant[Klant],0))</f>
        <v>0</v>
      </c>
      <c r="L507" s="5">
        <f>tblVerkBerek[[#This Row],[Omzet]]*(1-tblVerkBerek[[#This Row],[Korting]])-tblVerkBerek[[#This Row],[Kosten]]</f>
        <v>390</v>
      </c>
    </row>
    <row r="508" spans="2:12" x14ac:dyDescent="0.3">
      <c r="B508" s="1">
        <v>43263</v>
      </c>
      <c r="C508" t="s">
        <v>11</v>
      </c>
      <c r="D508" t="s">
        <v>14</v>
      </c>
      <c r="E508">
        <v>7</v>
      </c>
      <c r="F508" t="str">
        <f>INDEX(tblKlant[Regio],MATCH(tblVerkBerek[[#This Row],[Klant]],tblKlant[Klant],0))</f>
        <v>Noord</v>
      </c>
      <c r="G508" t="str">
        <f>INDEX(tblProd[ProdNaam],MATCH(tblVerkBerek[[#This Row],[Prod]],tblProd[Product],0))</f>
        <v>Prod1</v>
      </c>
      <c r="H508" s="5">
        <f>tblVerkBerek[[#This Row],[Aantal]]*INDEX(tblProd[KostPrijs],MATCH(tblVerkBerek[[#This Row],[Prod]],tblProd[Product],0))</f>
        <v>700</v>
      </c>
      <c r="I508" s="5">
        <f>tblVerkBerek[[#This Row],[Aantal]]*INDEX(tblProd[VerkPrijs],MATCH(tblVerkBerek[[#This Row],[Prod]],tblProd[Product],0))</f>
        <v>875</v>
      </c>
      <c r="J508" s="5">
        <f>tblVerkBerek[[#This Row],[Omzet]]-tblVerkBerek[[#This Row],[Kosten]]</f>
        <v>175</v>
      </c>
      <c r="K508" s="4">
        <f>INDEX(tblKlant[Korting],MATCH(tblVerkBerek[[#This Row],[Klant]],tblKlant[Klant],0))</f>
        <v>0</v>
      </c>
      <c r="L508" s="5">
        <f>tblVerkBerek[[#This Row],[Omzet]]*(1-tblVerkBerek[[#This Row],[Korting]])-tblVerkBerek[[#This Row],[Kosten]]</f>
        <v>175</v>
      </c>
    </row>
    <row r="509" spans="2:12" x14ac:dyDescent="0.3">
      <c r="B509" s="1">
        <v>43503</v>
      </c>
      <c r="C509" t="s">
        <v>6</v>
      </c>
      <c r="D509" t="s">
        <v>10</v>
      </c>
      <c r="E509">
        <v>12</v>
      </c>
      <c r="F509" t="str">
        <f>INDEX(tblKlant[Regio],MATCH(tblVerkBerek[[#This Row],[Klant]],tblKlant[Klant],0))</f>
        <v>Noord</v>
      </c>
      <c r="G509" t="str">
        <f>INDEX(tblProd[ProdNaam],MATCH(tblVerkBerek[[#This Row],[Prod]],tblProd[Product],0))</f>
        <v>Prod4</v>
      </c>
      <c r="H509" s="5">
        <f>tblVerkBerek[[#This Row],[Aantal]]*INDEX(tblProd[KostPrijs],MATCH(tblVerkBerek[[#This Row],[Prod]],tblProd[Product],0))</f>
        <v>1560</v>
      </c>
      <c r="I509" s="5">
        <f>tblVerkBerek[[#This Row],[Aantal]]*INDEX(tblProd[VerkPrijs],MATCH(tblVerkBerek[[#This Row],[Prod]],tblProd[Product],0))</f>
        <v>1920</v>
      </c>
      <c r="J509" s="5">
        <f>tblVerkBerek[[#This Row],[Omzet]]-tblVerkBerek[[#This Row],[Kosten]]</f>
        <v>360</v>
      </c>
      <c r="K509" s="4">
        <f>INDEX(tblKlant[Korting],MATCH(tblVerkBerek[[#This Row],[Klant]],tblKlant[Klant],0))</f>
        <v>0</v>
      </c>
      <c r="L509" s="5">
        <f>tblVerkBerek[[#This Row],[Omzet]]*(1-tblVerkBerek[[#This Row],[Korting]])-tblVerkBerek[[#This Row],[Kosten]]</f>
        <v>360</v>
      </c>
    </row>
    <row r="510" spans="2:12" x14ac:dyDescent="0.3">
      <c r="B510" s="1">
        <v>43379</v>
      </c>
      <c r="C510" t="s">
        <v>18</v>
      </c>
      <c r="D510" t="s">
        <v>10</v>
      </c>
      <c r="E510">
        <v>19</v>
      </c>
      <c r="F510" t="str">
        <f>INDEX(tblKlant[Regio],MATCH(tblVerkBerek[[#This Row],[Klant]],tblKlant[Klant],0))</f>
        <v>Noord</v>
      </c>
      <c r="G510" t="str">
        <f>INDEX(tblProd[ProdNaam],MATCH(tblVerkBerek[[#This Row],[Prod]],tblProd[Product],0))</f>
        <v>Prod4</v>
      </c>
      <c r="H510" s="5">
        <f>tblVerkBerek[[#This Row],[Aantal]]*INDEX(tblProd[KostPrijs],MATCH(tblVerkBerek[[#This Row],[Prod]],tblProd[Product],0))</f>
        <v>2470</v>
      </c>
      <c r="I510" s="5">
        <f>tblVerkBerek[[#This Row],[Aantal]]*INDEX(tblProd[VerkPrijs],MATCH(tblVerkBerek[[#This Row],[Prod]],tblProd[Product],0))</f>
        <v>3040</v>
      </c>
      <c r="J510" s="5">
        <f>tblVerkBerek[[#This Row],[Omzet]]-tblVerkBerek[[#This Row],[Kosten]]</f>
        <v>570</v>
      </c>
      <c r="K510" s="4">
        <f>INDEX(tblKlant[Korting],MATCH(tblVerkBerek[[#This Row],[Klant]],tblKlant[Klant],0))</f>
        <v>0</v>
      </c>
      <c r="L510" s="5">
        <f>tblVerkBerek[[#This Row],[Omzet]]*(1-tblVerkBerek[[#This Row],[Korting]])-tblVerkBerek[[#This Row],[Kosten]]</f>
        <v>570</v>
      </c>
    </row>
    <row r="511" spans="2:12" x14ac:dyDescent="0.3">
      <c r="B511" s="1">
        <v>43342</v>
      </c>
      <c r="C511" t="s">
        <v>15</v>
      </c>
      <c r="D511" t="s">
        <v>7</v>
      </c>
      <c r="E511">
        <v>11</v>
      </c>
      <c r="F511" t="str">
        <f>INDEX(tblKlant[Regio],MATCH(tblVerkBerek[[#This Row],[Klant]],tblKlant[Klant],0))</f>
        <v>Noord</v>
      </c>
      <c r="G511" t="str">
        <f>INDEX(tblProd[ProdNaam],MATCH(tblVerkBerek[[#This Row],[Prod]],tblProd[Product],0))</f>
        <v>Prod6</v>
      </c>
      <c r="H511" s="5">
        <f>tblVerkBerek[[#This Row],[Aantal]]*INDEX(tblProd[KostPrijs],MATCH(tblVerkBerek[[#This Row],[Prod]],tblProd[Product],0))</f>
        <v>1650</v>
      </c>
      <c r="I511" s="5">
        <f>tblVerkBerek[[#This Row],[Aantal]]*INDEX(tblProd[VerkPrijs],MATCH(tblVerkBerek[[#This Row],[Prod]],tblProd[Product],0))</f>
        <v>2200</v>
      </c>
      <c r="J511" s="5">
        <f>tblVerkBerek[[#This Row],[Omzet]]-tblVerkBerek[[#This Row],[Kosten]]</f>
        <v>550</v>
      </c>
      <c r="K511" s="4">
        <f>INDEX(tblKlant[Korting],MATCH(tblVerkBerek[[#This Row],[Klant]],tblKlant[Klant],0))</f>
        <v>0.01</v>
      </c>
      <c r="L511" s="5">
        <f>tblVerkBerek[[#This Row],[Omzet]]*(1-tblVerkBerek[[#This Row],[Korting]])-tblVerkBerek[[#This Row],[Kosten]]</f>
        <v>528</v>
      </c>
    </row>
    <row r="512" spans="2:12" x14ac:dyDescent="0.3">
      <c r="B512" s="1">
        <v>43717</v>
      </c>
      <c r="C512" t="s">
        <v>13</v>
      </c>
      <c r="D512" t="s">
        <v>10</v>
      </c>
      <c r="E512">
        <v>10</v>
      </c>
      <c r="F512" t="str">
        <f>INDEX(tblKlant[Regio],MATCH(tblVerkBerek[[#This Row],[Klant]],tblKlant[Klant],0))</f>
        <v>Zuid</v>
      </c>
      <c r="G512" t="str">
        <f>INDEX(tblProd[ProdNaam],MATCH(tblVerkBerek[[#This Row],[Prod]],tblProd[Product],0))</f>
        <v>Prod4</v>
      </c>
      <c r="H512" s="5">
        <f>tblVerkBerek[[#This Row],[Aantal]]*INDEX(tblProd[KostPrijs],MATCH(tblVerkBerek[[#This Row],[Prod]],tblProd[Product],0))</f>
        <v>1300</v>
      </c>
      <c r="I512" s="5">
        <f>tblVerkBerek[[#This Row],[Aantal]]*INDEX(tblProd[VerkPrijs],MATCH(tblVerkBerek[[#This Row],[Prod]],tblProd[Product],0))</f>
        <v>1600</v>
      </c>
      <c r="J512" s="5">
        <f>tblVerkBerek[[#This Row],[Omzet]]-tblVerkBerek[[#This Row],[Kosten]]</f>
        <v>300</v>
      </c>
      <c r="K512" s="4">
        <f>INDEX(tblKlant[Korting],MATCH(tblVerkBerek[[#This Row],[Klant]],tblKlant[Klant],0))</f>
        <v>0.05</v>
      </c>
      <c r="L512" s="5">
        <f>tblVerkBerek[[#This Row],[Omzet]]*(1-tblVerkBerek[[#This Row],[Korting]])-tblVerkBerek[[#This Row],[Kosten]]</f>
        <v>220</v>
      </c>
    </row>
    <row r="513" spans="2:12" x14ac:dyDescent="0.3">
      <c r="B513" s="1">
        <v>43131</v>
      </c>
      <c r="C513" t="s">
        <v>12</v>
      </c>
      <c r="D513" t="s">
        <v>7</v>
      </c>
      <c r="E513">
        <v>12</v>
      </c>
      <c r="F513" t="str">
        <f>INDEX(tblKlant[Regio],MATCH(tblVerkBerek[[#This Row],[Klant]],tblKlant[Klant],0))</f>
        <v>Noord</v>
      </c>
      <c r="G513" t="str">
        <f>INDEX(tblProd[ProdNaam],MATCH(tblVerkBerek[[#This Row],[Prod]],tblProd[Product],0))</f>
        <v>Prod6</v>
      </c>
      <c r="H513" s="5">
        <f>tblVerkBerek[[#This Row],[Aantal]]*INDEX(tblProd[KostPrijs],MATCH(tblVerkBerek[[#This Row],[Prod]],tblProd[Product],0))</f>
        <v>1800</v>
      </c>
      <c r="I513" s="5">
        <f>tblVerkBerek[[#This Row],[Aantal]]*INDEX(tblProd[VerkPrijs],MATCH(tblVerkBerek[[#This Row],[Prod]],tblProd[Product],0))</f>
        <v>2400</v>
      </c>
      <c r="J513" s="5">
        <f>tblVerkBerek[[#This Row],[Omzet]]-tblVerkBerek[[#This Row],[Kosten]]</f>
        <v>600</v>
      </c>
      <c r="K513" s="4">
        <f>INDEX(tblKlant[Korting],MATCH(tblVerkBerek[[#This Row],[Klant]],tblKlant[Klant],0))</f>
        <v>0.01</v>
      </c>
      <c r="L513" s="5">
        <f>tblVerkBerek[[#This Row],[Omzet]]*(1-tblVerkBerek[[#This Row],[Korting]])-tblVerkBerek[[#This Row],[Kosten]]</f>
        <v>576</v>
      </c>
    </row>
    <row r="514" spans="2:12" x14ac:dyDescent="0.3">
      <c r="B514" s="1">
        <v>43840</v>
      </c>
      <c r="C514" t="s">
        <v>15</v>
      </c>
      <c r="D514" t="s">
        <v>16</v>
      </c>
      <c r="E514">
        <v>18</v>
      </c>
      <c r="F514" t="str">
        <f>INDEX(tblKlant[Regio],MATCH(tblVerkBerek[[#This Row],[Klant]],tblKlant[Klant],0))</f>
        <v>Noord</v>
      </c>
      <c r="G514" t="str">
        <f>INDEX(tblProd[ProdNaam],MATCH(tblVerkBerek[[#This Row],[Prod]],tblProd[Product],0))</f>
        <v>Prod5</v>
      </c>
      <c r="H514" s="5">
        <f>tblVerkBerek[[#This Row],[Aantal]]*INDEX(tblProd[KostPrijs],MATCH(tblVerkBerek[[#This Row],[Prod]],tblProd[Product],0))</f>
        <v>2520</v>
      </c>
      <c r="I514" s="5">
        <f>tblVerkBerek[[#This Row],[Aantal]]*INDEX(tblProd[VerkPrijs],MATCH(tblVerkBerek[[#This Row],[Prod]],tblProd[Product],0))</f>
        <v>3240</v>
      </c>
      <c r="J514" s="5">
        <f>tblVerkBerek[[#This Row],[Omzet]]-tblVerkBerek[[#This Row],[Kosten]]</f>
        <v>720</v>
      </c>
      <c r="K514" s="4">
        <f>INDEX(tblKlant[Korting],MATCH(tblVerkBerek[[#This Row],[Klant]],tblKlant[Klant],0))</f>
        <v>0.01</v>
      </c>
      <c r="L514" s="5">
        <f>tblVerkBerek[[#This Row],[Omzet]]*(1-tblVerkBerek[[#This Row],[Korting]])-tblVerkBerek[[#This Row],[Kosten]]</f>
        <v>687.59999999999991</v>
      </c>
    </row>
    <row r="515" spans="2:12" x14ac:dyDescent="0.3">
      <c r="B515" s="1">
        <v>43610</v>
      </c>
      <c r="C515" t="s">
        <v>9</v>
      </c>
      <c r="D515" t="s">
        <v>14</v>
      </c>
      <c r="E515">
        <v>14</v>
      </c>
      <c r="F515" t="str">
        <f>INDEX(tblKlant[Regio],MATCH(tblVerkBerek[[#This Row],[Klant]],tblKlant[Klant],0))</f>
        <v>Noord</v>
      </c>
      <c r="G515" t="str">
        <f>INDEX(tblProd[ProdNaam],MATCH(tblVerkBerek[[#This Row],[Prod]],tblProd[Product],0))</f>
        <v>Prod1</v>
      </c>
      <c r="H515" s="5">
        <f>tblVerkBerek[[#This Row],[Aantal]]*INDEX(tblProd[KostPrijs],MATCH(tblVerkBerek[[#This Row],[Prod]],tblProd[Product],0))</f>
        <v>1400</v>
      </c>
      <c r="I515" s="5">
        <f>tblVerkBerek[[#This Row],[Aantal]]*INDEX(tblProd[VerkPrijs],MATCH(tblVerkBerek[[#This Row],[Prod]],tblProd[Product],0))</f>
        <v>1750</v>
      </c>
      <c r="J515" s="5">
        <f>tblVerkBerek[[#This Row],[Omzet]]-tblVerkBerek[[#This Row],[Kosten]]</f>
        <v>350</v>
      </c>
      <c r="K515" s="4">
        <f>INDEX(tblKlant[Korting],MATCH(tblVerkBerek[[#This Row],[Klant]],tblKlant[Klant],0))</f>
        <v>0.1</v>
      </c>
      <c r="L515" s="5">
        <f>tblVerkBerek[[#This Row],[Omzet]]*(1-tblVerkBerek[[#This Row],[Korting]])-tblVerkBerek[[#This Row],[Kosten]]</f>
        <v>175</v>
      </c>
    </row>
    <row r="516" spans="2:12" x14ac:dyDescent="0.3">
      <c r="B516" s="1">
        <v>43300</v>
      </c>
      <c r="C516" t="s">
        <v>18</v>
      </c>
      <c r="D516" t="s">
        <v>10</v>
      </c>
      <c r="E516">
        <v>17</v>
      </c>
      <c r="F516" t="str">
        <f>INDEX(tblKlant[Regio],MATCH(tblVerkBerek[[#This Row],[Klant]],tblKlant[Klant],0))</f>
        <v>Noord</v>
      </c>
      <c r="G516" t="str">
        <f>INDEX(tblProd[ProdNaam],MATCH(tblVerkBerek[[#This Row],[Prod]],tblProd[Product],0))</f>
        <v>Prod4</v>
      </c>
      <c r="H516" s="5">
        <f>tblVerkBerek[[#This Row],[Aantal]]*INDEX(tblProd[KostPrijs],MATCH(tblVerkBerek[[#This Row],[Prod]],tblProd[Product],0))</f>
        <v>2210</v>
      </c>
      <c r="I516" s="5">
        <f>tblVerkBerek[[#This Row],[Aantal]]*INDEX(tblProd[VerkPrijs],MATCH(tblVerkBerek[[#This Row],[Prod]],tblProd[Product],0))</f>
        <v>2720</v>
      </c>
      <c r="J516" s="5">
        <f>tblVerkBerek[[#This Row],[Omzet]]-tblVerkBerek[[#This Row],[Kosten]]</f>
        <v>510</v>
      </c>
      <c r="K516" s="4">
        <f>INDEX(tblKlant[Korting],MATCH(tblVerkBerek[[#This Row],[Klant]],tblKlant[Klant],0))</f>
        <v>0</v>
      </c>
      <c r="L516" s="5">
        <f>tblVerkBerek[[#This Row],[Omzet]]*(1-tblVerkBerek[[#This Row],[Korting]])-tblVerkBerek[[#This Row],[Kosten]]</f>
        <v>510</v>
      </c>
    </row>
    <row r="517" spans="2:12" x14ac:dyDescent="0.3">
      <c r="B517" s="1">
        <v>43316</v>
      </c>
      <c r="C517" t="s">
        <v>6</v>
      </c>
      <c r="D517" t="s">
        <v>5</v>
      </c>
      <c r="E517">
        <v>8</v>
      </c>
      <c r="F517" t="str">
        <f>INDEX(tblKlant[Regio],MATCH(tblVerkBerek[[#This Row],[Klant]],tblKlant[Klant],0))</f>
        <v>Noord</v>
      </c>
      <c r="G517" t="str">
        <f>INDEX(tblProd[ProdNaam],MATCH(tblVerkBerek[[#This Row],[Prod]],tblProd[Product],0))</f>
        <v>Prod3</v>
      </c>
      <c r="H517" s="5">
        <f>tblVerkBerek[[#This Row],[Aantal]]*INDEX(tblProd[KostPrijs],MATCH(tblVerkBerek[[#This Row],[Prod]],tblProd[Product],0))</f>
        <v>960</v>
      </c>
      <c r="I517" s="5">
        <f>tblVerkBerek[[#This Row],[Aantal]]*INDEX(tblProd[VerkPrijs],MATCH(tblVerkBerek[[#This Row],[Prod]],tblProd[Product],0))</f>
        <v>1160</v>
      </c>
      <c r="J517" s="5">
        <f>tblVerkBerek[[#This Row],[Omzet]]-tblVerkBerek[[#This Row],[Kosten]]</f>
        <v>200</v>
      </c>
      <c r="K517" s="4">
        <f>INDEX(tblKlant[Korting],MATCH(tblVerkBerek[[#This Row],[Klant]],tblKlant[Klant],0))</f>
        <v>0</v>
      </c>
      <c r="L517" s="5">
        <f>tblVerkBerek[[#This Row],[Omzet]]*(1-tblVerkBerek[[#This Row],[Korting]])-tblVerkBerek[[#This Row],[Kosten]]</f>
        <v>200</v>
      </c>
    </row>
    <row r="518" spans="2:12" x14ac:dyDescent="0.3">
      <c r="B518" s="1">
        <v>43788</v>
      </c>
      <c r="C518" t="s">
        <v>11</v>
      </c>
      <c r="D518" t="s">
        <v>10</v>
      </c>
      <c r="E518">
        <v>17</v>
      </c>
      <c r="F518" t="str">
        <f>INDEX(tblKlant[Regio],MATCH(tblVerkBerek[[#This Row],[Klant]],tblKlant[Klant],0))</f>
        <v>Noord</v>
      </c>
      <c r="G518" t="str">
        <f>INDEX(tblProd[ProdNaam],MATCH(tblVerkBerek[[#This Row],[Prod]],tblProd[Product],0))</f>
        <v>Prod4</v>
      </c>
      <c r="H518" s="5">
        <f>tblVerkBerek[[#This Row],[Aantal]]*INDEX(tblProd[KostPrijs],MATCH(tblVerkBerek[[#This Row],[Prod]],tblProd[Product],0))</f>
        <v>2210</v>
      </c>
      <c r="I518" s="5">
        <f>tblVerkBerek[[#This Row],[Aantal]]*INDEX(tblProd[VerkPrijs],MATCH(tblVerkBerek[[#This Row],[Prod]],tblProd[Product],0))</f>
        <v>2720</v>
      </c>
      <c r="J518" s="5">
        <f>tblVerkBerek[[#This Row],[Omzet]]-tblVerkBerek[[#This Row],[Kosten]]</f>
        <v>510</v>
      </c>
      <c r="K518" s="4">
        <f>INDEX(tblKlant[Korting],MATCH(tblVerkBerek[[#This Row],[Klant]],tblKlant[Klant],0))</f>
        <v>0</v>
      </c>
      <c r="L518" s="5">
        <f>tblVerkBerek[[#This Row],[Omzet]]*(1-tblVerkBerek[[#This Row],[Korting]])-tblVerkBerek[[#This Row],[Kosten]]</f>
        <v>510</v>
      </c>
    </row>
    <row r="519" spans="2:12" x14ac:dyDescent="0.3">
      <c r="B519" s="1">
        <v>43789</v>
      </c>
      <c r="C519" t="s">
        <v>4</v>
      </c>
      <c r="D519" t="s">
        <v>10</v>
      </c>
      <c r="E519">
        <v>7</v>
      </c>
      <c r="F519" t="str">
        <f>INDEX(tblKlant[Regio],MATCH(tblVerkBerek[[#This Row],[Klant]],tblKlant[Klant],0))</f>
        <v>Zuid</v>
      </c>
      <c r="G519" t="str">
        <f>INDEX(tblProd[ProdNaam],MATCH(tblVerkBerek[[#This Row],[Prod]],tblProd[Product],0))</f>
        <v>Prod4</v>
      </c>
      <c r="H519" s="5">
        <f>tblVerkBerek[[#This Row],[Aantal]]*INDEX(tblProd[KostPrijs],MATCH(tblVerkBerek[[#This Row],[Prod]],tblProd[Product],0))</f>
        <v>910</v>
      </c>
      <c r="I519" s="5">
        <f>tblVerkBerek[[#This Row],[Aantal]]*INDEX(tblProd[VerkPrijs],MATCH(tblVerkBerek[[#This Row],[Prod]],tblProd[Product],0))</f>
        <v>1120</v>
      </c>
      <c r="J519" s="5">
        <f>tblVerkBerek[[#This Row],[Omzet]]-tblVerkBerek[[#This Row],[Kosten]]</f>
        <v>210</v>
      </c>
      <c r="K519" s="4">
        <f>INDEX(tblKlant[Korting],MATCH(tblVerkBerek[[#This Row],[Klant]],tblKlant[Klant],0))</f>
        <v>0.05</v>
      </c>
      <c r="L519" s="5">
        <f>tblVerkBerek[[#This Row],[Omzet]]*(1-tblVerkBerek[[#This Row],[Korting]])-tblVerkBerek[[#This Row],[Kosten]]</f>
        <v>154</v>
      </c>
    </row>
    <row r="520" spans="2:12" x14ac:dyDescent="0.3">
      <c r="B520" s="1">
        <v>43464</v>
      </c>
      <c r="C520" t="s">
        <v>11</v>
      </c>
      <c r="D520" t="s">
        <v>10</v>
      </c>
      <c r="E520">
        <v>8</v>
      </c>
      <c r="F520" t="str">
        <f>INDEX(tblKlant[Regio],MATCH(tblVerkBerek[[#This Row],[Klant]],tblKlant[Klant],0))</f>
        <v>Noord</v>
      </c>
      <c r="G520" t="str">
        <f>INDEX(tblProd[ProdNaam],MATCH(tblVerkBerek[[#This Row],[Prod]],tblProd[Product],0))</f>
        <v>Prod4</v>
      </c>
      <c r="H520" s="5">
        <f>tblVerkBerek[[#This Row],[Aantal]]*INDEX(tblProd[KostPrijs],MATCH(tblVerkBerek[[#This Row],[Prod]],tblProd[Product],0))</f>
        <v>1040</v>
      </c>
      <c r="I520" s="5">
        <f>tblVerkBerek[[#This Row],[Aantal]]*INDEX(tblProd[VerkPrijs],MATCH(tblVerkBerek[[#This Row],[Prod]],tblProd[Product],0))</f>
        <v>1280</v>
      </c>
      <c r="J520" s="5">
        <f>tblVerkBerek[[#This Row],[Omzet]]-tblVerkBerek[[#This Row],[Kosten]]</f>
        <v>240</v>
      </c>
      <c r="K520" s="4">
        <f>INDEX(tblKlant[Korting],MATCH(tblVerkBerek[[#This Row],[Klant]],tblKlant[Klant],0))</f>
        <v>0</v>
      </c>
      <c r="L520" s="5">
        <f>tblVerkBerek[[#This Row],[Omzet]]*(1-tblVerkBerek[[#This Row],[Korting]])-tblVerkBerek[[#This Row],[Kosten]]</f>
        <v>240</v>
      </c>
    </row>
    <row r="521" spans="2:12" x14ac:dyDescent="0.3">
      <c r="B521" s="1">
        <v>43718</v>
      </c>
      <c r="C521" t="s">
        <v>17</v>
      </c>
      <c r="D521" t="s">
        <v>10</v>
      </c>
      <c r="E521">
        <v>5</v>
      </c>
      <c r="F521" t="str">
        <f>INDEX(tblKlant[Regio],MATCH(tblVerkBerek[[#This Row],[Klant]],tblKlant[Klant],0))</f>
        <v>Zuid</v>
      </c>
      <c r="G521" t="str">
        <f>INDEX(tblProd[ProdNaam],MATCH(tblVerkBerek[[#This Row],[Prod]],tblProd[Product],0))</f>
        <v>Prod4</v>
      </c>
      <c r="H521" s="5">
        <f>tblVerkBerek[[#This Row],[Aantal]]*INDEX(tblProd[KostPrijs],MATCH(tblVerkBerek[[#This Row],[Prod]],tblProd[Product],0))</f>
        <v>650</v>
      </c>
      <c r="I521" s="5">
        <f>tblVerkBerek[[#This Row],[Aantal]]*INDEX(tblProd[VerkPrijs],MATCH(tblVerkBerek[[#This Row],[Prod]],tblProd[Product],0))</f>
        <v>800</v>
      </c>
      <c r="J521" s="5">
        <f>tblVerkBerek[[#This Row],[Omzet]]-tblVerkBerek[[#This Row],[Kosten]]</f>
        <v>150</v>
      </c>
      <c r="K521" s="4">
        <f>INDEX(tblKlant[Korting],MATCH(tblVerkBerek[[#This Row],[Klant]],tblKlant[Klant],0))</f>
        <v>0.05</v>
      </c>
      <c r="L521" s="5">
        <f>tblVerkBerek[[#This Row],[Omzet]]*(1-tblVerkBerek[[#This Row],[Korting]])-tblVerkBerek[[#This Row],[Kosten]]</f>
        <v>110</v>
      </c>
    </row>
    <row r="522" spans="2:12" x14ac:dyDescent="0.3">
      <c r="B522" s="1">
        <v>43349</v>
      </c>
      <c r="C522" t="s">
        <v>12</v>
      </c>
      <c r="D522" t="s">
        <v>5</v>
      </c>
      <c r="E522">
        <v>7</v>
      </c>
      <c r="F522" t="str">
        <f>INDEX(tblKlant[Regio],MATCH(tblVerkBerek[[#This Row],[Klant]],tblKlant[Klant],0))</f>
        <v>Noord</v>
      </c>
      <c r="G522" t="str">
        <f>INDEX(tblProd[ProdNaam],MATCH(tblVerkBerek[[#This Row],[Prod]],tblProd[Product],0))</f>
        <v>Prod3</v>
      </c>
      <c r="H522" s="5">
        <f>tblVerkBerek[[#This Row],[Aantal]]*INDEX(tblProd[KostPrijs],MATCH(tblVerkBerek[[#This Row],[Prod]],tblProd[Product],0))</f>
        <v>840</v>
      </c>
      <c r="I522" s="5">
        <f>tblVerkBerek[[#This Row],[Aantal]]*INDEX(tblProd[VerkPrijs],MATCH(tblVerkBerek[[#This Row],[Prod]],tblProd[Product],0))</f>
        <v>1015</v>
      </c>
      <c r="J522" s="5">
        <f>tblVerkBerek[[#This Row],[Omzet]]-tblVerkBerek[[#This Row],[Kosten]]</f>
        <v>175</v>
      </c>
      <c r="K522" s="4">
        <f>INDEX(tblKlant[Korting],MATCH(tblVerkBerek[[#This Row],[Klant]],tblKlant[Klant],0))</f>
        <v>0.01</v>
      </c>
      <c r="L522" s="5">
        <f>tblVerkBerek[[#This Row],[Omzet]]*(1-tblVerkBerek[[#This Row],[Korting]])-tblVerkBerek[[#This Row],[Kosten]]</f>
        <v>164.85000000000002</v>
      </c>
    </row>
    <row r="523" spans="2:12" x14ac:dyDescent="0.3">
      <c r="B523" s="1">
        <v>43873</v>
      </c>
      <c r="C523" t="s">
        <v>15</v>
      </c>
      <c r="D523" t="s">
        <v>16</v>
      </c>
      <c r="E523">
        <v>18</v>
      </c>
      <c r="F523" t="str">
        <f>INDEX(tblKlant[Regio],MATCH(tblVerkBerek[[#This Row],[Klant]],tblKlant[Klant],0))</f>
        <v>Noord</v>
      </c>
      <c r="G523" t="str">
        <f>INDEX(tblProd[ProdNaam],MATCH(tblVerkBerek[[#This Row],[Prod]],tblProd[Product],0))</f>
        <v>Prod5</v>
      </c>
      <c r="H523" s="5">
        <f>tblVerkBerek[[#This Row],[Aantal]]*INDEX(tblProd[KostPrijs],MATCH(tblVerkBerek[[#This Row],[Prod]],tblProd[Product],0))</f>
        <v>2520</v>
      </c>
      <c r="I523" s="5">
        <f>tblVerkBerek[[#This Row],[Aantal]]*INDEX(tblProd[VerkPrijs],MATCH(tblVerkBerek[[#This Row],[Prod]],tblProd[Product],0))</f>
        <v>3240</v>
      </c>
      <c r="J523" s="5">
        <f>tblVerkBerek[[#This Row],[Omzet]]-tblVerkBerek[[#This Row],[Kosten]]</f>
        <v>720</v>
      </c>
      <c r="K523" s="4">
        <f>INDEX(tblKlant[Korting],MATCH(tblVerkBerek[[#This Row],[Klant]],tblKlant[Klant],0))</f>
        <v>0.01</v>
      </c>
      <c r="L523" s="5">
        <f>tblVerkBerek[[#This Row],[Omzet]]*(1-tblVerkBerek[[#This Row],[Korting]])-tblVerkBerek[[#This Row],[Kosten]]</f>
        <v>687.59999999999991</v>
      </c>
    </row>
    <row r="524" spans="2:12" x14ac:dyDescent="0.3">
      <c r="B524" s="1">
        <v>43395</v>
      </c>
      <c r="C524" t="s">
        <v>15</v>
      </c>
      <c r="D524" t="s">
        <v>5</v>
      </c>
      <c r="E524">
        <v>6</v>
      </c>
      <c r="F524" t="str">
        <f>INDEX(tblKlant[Regio],MATCH(tblVerkBerek[[#This Row],[Klant]],tblKlant[Klant],0))</f>
        <v>Noord</v>
      </c>
      <c r="G524" t="str">
        <f>INDEX(tblProd[ProdNaam],MATCH(tblVerkBerek[[#This Row],[Prod]],tblProd[Product],0))</f>
        <v>Prod3</v>
      </c>
      <c r="H524" s="5">
        <f>tblVerkBerek[[#This Row],[Aantal]]*INDEX(tblProd[KostPrijs],MATCH(tblVerkBerek[[#This Row],[Prod]],tblProd[Product],0))</f>
        <v>720</v>
      </c>
      <c r="I524" s="5">
        <f>tblVerkBerek[[#This Row],[Aantal]]*INDEX(tblProd[VerkPrijs],MATCH(tblVerkBerek[[#This Row],[Prod]],tblProd[Product],0))</f>
        <v>870</v>
      </c>
      <c r="J524" s="5">
        <f>tblVerkBerek[[#This Row],[Omzet]]-tblVerkBerek[[#This Row],[Kosten]]</f>
        <v>150</v>
      </c>
      <c r="K524" s="4">
        <f>INDEX(tblKlant[Korting],MATCH(tblVerkBerek[[#This Row],[Klant]],tblKlant[Klant],0))</f>
        <v>0.01</v>
      </c>
      <c r="L524" s="5">
        <f>tblVerkBerek[[#This Row],[Omzet]]*(1-tblVerkBerek[[#This Row],[Korting]])-tblVerkBerek[[#This Row],[Kosten]]</f>
        <v>141.29999999999995</v>
      </c>
    </row>
    <row r="525" spans="2:12" x14ac:dyDescent="0.3">
      <c r="B525" s="1">
        <v>43821</v>
      </c>
      <c r="C525" t="s">
        <v>13</v>
      </c>
      <c r="D525" t="s">
        <v>10</v>
      </c>
      <c r="E525">
        <v>12</v>
      </c>
      <c r="F525" t="str">
        <f>INDEX(tblKlant[Regio],MATCH(tblVerkBerek[[#This Row],[Klant]],tblKlant[Klant],0))</f>
        <v>Zuid</v>
      </c>
      <c r="G525" t="str">
        <f>INDEX(tblProd[ProdNaam],MATCH(tblVerkBerek[[#This Row],[Prod]],tblProd[Product],0))</f>
        <v>Prod4</v>
      </c>
      <c r="H525" s="5">
        <f>tblVerkBerek[[#This Row],[Aantal]]*INDEX(tblProd[KostPrijs],MATCH(tblVerkBerek[[#This Row],[Prod]],tblProd[Product],0))</f>
        <v>1560</v>
      </c>
      <c r="I525" s="5">
        <f>tblVerkBerek[[#This Row],[Aantal]]*INDEX(tblProd[VerkPrijs],MATCH(tblVerkBerek[[#This Row],[Prod]],tblProd[Product],0))</f>
        <v>1920</v>
      </c>
      <c r="J525" s="5">
        <f>tblVerkBerek[[#This Row],[Omzet]]-tblVerkBerek[[#This Row],[Kosten]]</f>
        <v>360</v>
      </c>
      <c r="K525" s="4">
        <f>INDEX(tblKlant[Korting],MATCH(tblVerkBerek[[#This Row],[Klant]],tblKlant[Klant],0))</f>
        <v>0.05</v>
      </c>
      <c r="L525" s="5">
        <f>tblVerkBerek[[#This Row],[Omzet]]*(1-tblVerkBerek[[#This Row],[Korting]])-tblVerkBerek[[#This Row],[Kosten]]</f>
        <v>264</v>
      </c>
    </row>
    <row r="526" spans="2:12" x14ac:dyDescent="0.3">
      <c r="B526" s="1">
        <v>43351</v>
      </c>
      <c r="C526" t="s">
        <v>8</v>
      </c>
      <c r="D526" t="s">
        <v>5</v>
      </c>
      <c r="E526">
        <v>9</v>
      </c>
      <c r="F526" t="str">
        <f>INDEX(tblKlant[Regio],MATCH(tblVerkBerek[[#This Row],[Klant]],tblKlant[Klant],0))</f>
        <v>Zuid</v>
      </c>
      <c r="G526" t="str">
        <f>INDEX(tblProd[ProdNaam],MATCH(tblVerkBerek[[#This Row],[Prod]],tblProd[Product],0))</f>
        <v>Prod3</v>
      </c>
      <c r="H526" s="5">
        <f>tblVerkBerek[[#This Row],[Aantal]]*INDEX(tblProd[KostPrijs],MATCH(tblVerkBerek[[#This Row],[Prod]],tblProd[Product],0))</f>
        <v>1080</v>
      </c>
      <c r="I526" s="5">
        <f>tblVerkBerek[[#This Row],[Aantal]]*INDEX(tblProd[VerkPrijs],MATCH(tblVerkBerek[[#This Row],[Prod]],tblProd[Product],0))</f>
        <v>1305</v>
      </c>
      <c r="J526" s="5">
        <f>tblVerkBerek[[#This Row],[Omzet]]-tblVerkBerek[[#This Row],[Kosten]]</f>
        <v>225</v>
      </c>
      <c r="K526" s="4">
        <f>INDEX(tblKlant[Korting],MATCH(tblVerkBerek[[#This Row],[Klant]],tblKlant[Klant],0))</f>
        <v>0.01</v>
      </c>
      <c r="L526" s="5">
        <f>tblVerkBerek[[#This Row],[Omzet]]*(1-tblVerkBerek[[#This Row],[Korting]])-tblVerkBerek[[#This Row],[Kosten]]</f>
        <v>211.95000000000005</v>
      </c>
    </row>
    <row r="527" spans="2:12" x14ac:dyDescent="0.3">
      <c r="B527" s="1">
        <v>43540</v>
      </c>
      <c r="C527" t="s">
        <v>15</v>
      </c>
      <c r="D527" t="s">
        <v>7</v>
      </c>
      <c r="E527">
        <v>8</v>
      </c>
      <c r="F527" t="str">
        <f>INDEX(tblKlant[Regio],MATCH(tblVerkBerek[[#This Row],[Klant]],tblKlant[Klant],0))</f>
        <v>Noord</v>
      </c>
      <c r="G527" t="str">
        <f>INDEX(tblProd[ProdNaam],MATCH(tblVerkBerek[[#This Row],[Prod]],tblProd[Product],0))</f>
        <v>Prod6</v>
      </c>
      <c r="H527" s="5">
        <f>tblVerkBerek[[#This Row],[Aantal]]*INDEX(tblProd[KostPrijs],MATCH(tblVerkBerek[[#This Row],[Prod]],tblProd[Product],0))</f>
        <v>1200</v>
      </c>
      <c r="I527" s="5">
        <f>tblVerkBerek[[#This Row],[Aantal]]*INDEX(tblProd[VerkPrijs],MATCH(tblVerkBerek[[#This Row],[Prod]],tblProd[Product],0))</f>
        <v>1600</v>
      </c>
      <c r="J527" s="5">
        <f>tblVerkBerek[[#This Row],[Omzet]]-tblVerkBerek[[#This Row],[Kosten]]</f>
        <v>400</v>
      </c>
      <c r="K527" s="4">
        <f>INDEX(tblKlant[Korting],MATCH(tblVerkBerek[[#This Row],[Klant]],tblKlant[Klant],0))</f>
        <v>0.01</v>
      </c>
      <c r="L527" s="5">
        <f>tblVerkBerek[[#This Row],[Omzet]]*(1-tblVerkBerek[[#This Row],[Korting]])-tblVerkBerek[[#This Row],[Kosten]]</f>
        <v>384</v>
      </c>
    </row>
    <row r="528" spans="2:12" x14ac:dyDescent="0.3">
      <c r="B528" s="1">
        <v>43482</v>
      </c>
      <c r="C528" t="s">
        <v>17</v>
      </c>
      <c r="D528" t="s">
        <v>5</v>
      </c>
      <c r="E528">
        <v>20</v>
      </c>
      <c r="F528" t="str">
        <f>INDEX(tblKlant[Regio],MATCH(tblVerkBerek[[#This Row],[Klant]],tblKlant[Klant],0))</f>
        <v>Zuid</v>
      </c>
      <c r="G528" t="str">
        <f>INDEX(tblProd[ProdNaam],MATCH(tblVerkBerek[[#This Row],[Prod]],tblProd[Product],0))</f>
        <v>Prod3</v>
      </c>
      <c r="H528" s="5">
        <f>tblVerkBerek[[#This Row],[Aantal]]*INDEX(tblProd[KostPrijs],MATCH(tblVerkBerek[[#This Row],[Prod]],tblProd[Product],0))</f>
        <v>2400</v>
      </c>
      <c r="I528" s="5">
        <f>tblVerkBerek[[#This Row],[Aantal]]*INDEX(tblProd[VerkPrijs],MATCH(tblVerkBerek[[#This Row],[Prod]],tblProd[Product],0))</f>
        <v>2900</v>
      </c>
      <c r="J528" s="5">
        <f>tblVerkBerek[[#This Row],[Omzet]]-tblVerkBerek[[#This Row],[Kosten]]</f>
        <v>500</v>
      </c>
      <c r="K528" s="4">
        <f>INDEX(tblKlant[Korting],MATCH(tblVerkBerek[[#This Row],[Klant]],tblKlant[Klant],0))</f>
        <v>0.05</v>
      </c>
      <c r="L528" s="5">
        <f>tblVerkBerek[[#This Row],[Omzet]]*(1-tblVerkBerek[[#This Row],[Korting]])-tblVerkBerek[[#This Row],[Kosten]]</f>
        <v>355</v>
      </c>
    </row>
    <row r="529" spans="2:12" x14ac:dyDescent="0.3">
      <c r="B529" s="1">
        <v>43884</v>
      </c>
      <c r="C529" t="s">
        <v>9</v>
      </c>
      <c r="D529" t="s">
        <v>14</v>
      </c>
      <c r="E529">
        <v>8</v>
      </c>
      <c r="F529" t="str">
        <f>INDEX(tblKlant[Regio],MATCH(tblVerkBerek[[#This Row],[Klant]],tblKlant[Klant],0))</f>
        <v>Noord</v>
      </c>
      <c r="G529" t="str">
        <f>INDEX(tblProd[ProdNaam],MATCH(tblVerkBerek[[#This Row],[Prod]],tblProd[Product],0))</f>
        <v>Prod1</v>
      </c>
      <c r="H529" s="5">
        <f>tblVerkBerek[[#This Row],[Aantal]]*INDEX(tblProd[KostPrijs],MATCH(tblVerkBerek[[#This Row],[Prod]],tblProd[Product],0))</f>
        <v>800</v>
      </c>
      <c r="I529" s="5">
        <f>tblVerkBerek[[#This Row],[Aantal]]*INDEX(tblProd[VerkPrijs],MATCH(tblVerkBerek[[#This Row],[Prod]],tblProd[Product],0))</f>
        <v>1000</v>
      </c>
      <c r="J529" s="5">
        <f>tblVerkBerek[[#This Row],[Omzet]]-tblVerkBerek[[#This Row],[Kosten]]</f>
        <v>200</v>
      </c>
      <c r="K529" s="4">
        <f>INDEX(tblKlant[Korting],MATCH(tblVerkBerek[[#This Row],[Klant]],tblKlant[Klant],0))</f>
        <v>0.1</v>
      </c>
      <c r="L529" s="5">
        <f>tblVerkBerek[[#This Row],[Omzet]]*(1-tblVerkBerek[[#This Row],[Korting]])-tblVerkBerek[[#This Row],[Kosten]]</f>
        <v>100</v>
      </c>
    </row>
    <row r="530" spans="2:12" x14ac:dyDescent="0.3">
      <c r="B530" s="1">
        <v>43423</v>
      </c>
      <c r="C530" t="s">
        <v>11</v>
      </c>
      <c r="D530" t="s">
        <v>16</v>
      </c>
      <c r="E530">
        <v>15</v>
      </c>
      <c r="F530" t="str">
        <f>INDEX(tblKlant[Regio],MATCH(tblVerkBerek[[#This Row],[Klant]],tblKlant[Klant],0))</f>
        <v>Noord</v>
      </c>
      <c r="G530" t="str">
        <f>INDEX(tblProd[ProdNaam],MATCH(tblVerkBerek[[#This Row],[Prod]],tblProd[Product],0))</f>
        <v>Prod5</v>
      </c>
      <c r="H530" s="5">
        <f>tblVerkBerek[[#This Row],[Aantal]]*INDEX(tblProd[KostPrijs],MATCH(tblVerkBerek[[#This Row],[Prod]],tblProd[Product],0))</f>
        <v>2100</v>
      </c>
      <c r="I530" s="5">
        <f>tblVerkBerek[[#This Row],[Aantal]]*INDEX(tblProd[VerkPrijs],MATCH(tblVerkBerek[[#This Row],[Prod]],tblProd[Product],0))</f>
        <v>2700</v>
      </c>
      <c r="J530" s="5">
        <f>tblVerkBerek[[#This Row],[Omzet]]-tblVerkBerek[[#This Row],[Kosten]]</f>
        <v>600</v>
      </c>
      <c r="K530" s="4">
        <f>INDEX(tblKlant[Korting],MATCH(tblVerkBerek[[#This Row],[Klant]],tblKlant[Klant],0))</f>
        <v>0</v>
      </c>
      <c r="L530" s="5">
        <f>tblVerkBerek[[#This Row],[Omzet]]*(1-tblVerkBerek[[#This Row],[Korting]])-tblVerkBerek[[#This Row],[Kosten]]</f>
        <v>600</v>
      </c>
    </row>
    <row r="531" spans="2:12" x14ac:dyDescent="0.3">
      <c r="B531" s="1">
        <v>43865</v>
      </c>
      <c r="C531" t="s">
        <v>11</v>
      </c>
      <c r="D531" t="s">
        <v>7</v>
      </c>
      <c r="E531">
        <v>18</v>
      </c>
      <c r="F531" t="str">
        <f>INDEX(tblKlant[Regio],MATCH(tblVerkBerek[[#This Row],[Klant]],tblKlant[Klant],0))</f>
        <v>Noord</v>
      </c>
      <c r="G531" t="str">
        <f>INDEX(tblProd[ProdNaam],MATCH(tblVerkBerek[[#This Row],[Prod]],tblProd[Product],0))</f>
        <v>Prod6</v>
      </c>
      <c r="H531" s="5">
        <f>tblVerkBerek[[#This Row],[Aantal]]*INDEX(tblProd[KostPrijs],MATCH(tblVerkBerek[[#This Row],[Prod]],tblProd[Product],0))</f>
        <v>2700</v>
      </c>
      <c r="I531" s="5">
        <f>tblVerkBerek[[#This Row],[Aantal]]*INDEX(tblProd[VerkPrijs],MATCH(tblVerkBerek[[#This Row],[Prod]],tblProd[Product],0))</f>
        <v>3600</v>
      </c>
      <c r="J531" s="5">
        <f>tblVerkBerek[[#This Row],[Omzet]]-tblVerkBerek[[#This Row],[Kosten]]</f>
        <v>900</v>
      </c>
      <c r="K531" s="4">
        <f>INDEX(tblKlant[Korting],MATCH(tblVerkBerek[[#This Row],[Klant]],tblKlant[Klant],0))</f>
        <v>0</v>
      </c>
      <c r="L531" s="5">
        <f>tblVerkBerek[[#This Row],[Omzet]]*(1-tblVerkBerek[[#This Row],[Korting]])-tblVerkBerek[[#This Row],[Kosten]]</f>
        <v>900</v>
      </c>
    </row>
    <row r="532" spans="2:12" x14ac:dyDescent="0.3">
      <c r="B532" s="1">
        <v>43283</v>
      </c>
      <c r="C532" t="s">
        <v>13</v>
      </c>
      <c r="D532" t="s">
        <v>10</v>
      </c>
      <c r="E532">
        <v>17</v>
      </c>
      <c r="F532" t="str">
        <f>INDEX(tblKlant[Regio],MATCH(tblVerkBerek[[#This Row],[Klant]],tblKlant[Klant],0))</f>
        <v>Zuid</v>
      </c>
      <c r="G532" t="str">
        <f>INDEX(tblProd[ProdNaam],MATCH(tblVerkBerek[[#This Row],[Prod]],tblProd[Product],0))</f>
        <v>Prod4</v>
      </c>
      <c r="H532" s="5">
        <f>tblVerkBerek[[#This Row],[Aantal]]*INDEX(tblProd[KostPrijs],MATCH(tblVerkBerek[[#This Row],[Prod]],tblProd[Product],0))</f>
        <v>2210</v>
      </c>
      <c r="I532" s="5">
        <f>tblVerkBerek[[#This Row],[Aantal]]*INDEX(tblProd[VerkPrijs],MATCH(tblVerkBerek[[#This Row],[Prod]],tblProd[Product],0))</f>
        <v>2720</v>
      </c>
      <c r="J532" s="5">
        <f>tblVerkBerek[[#This Row],[Omzet]]-tblVerkBerek[[#This Row],[Kosten]]</f>
        <v>510</v>
      </c>
      <c r="K532" s="4">
        <f>INDEX(tblKlant[Korting],MATCH(tblVerkBerek[[#This Row],[Klant]],tblKlant[Klant],0))</f>
        <v>0.05</v>
      </c>
      <c r="L532" s="5">
        <f>tblVerkBerek[[#This Row],[Omzet]]*(1-tblVerkBerek[[#This Row],[Korting]])-tblVerkBerek[[#This Row],[Kosten]]</f>
        <v>374</v>
      </c>
    </row>
    <row r="533" spans="2:12" x14ac:dyDescent="0.3">
      <c r="B533" s="1">
        <v>43262</v>
      </c>
      <c r="C533" t="s">
        <v>17</v>
      </c>
      <c r="D533" t="s">
        <v>16</v>
      </c>
      <c r="E533">
        <v>20</v>
      </c>
      <c r="F533" t="str">
        <f>INDEX(tblKlant[Regio],MATCH(tblVerkBerek[[#This Row],[Klant]],tblKlant[Klant],0))</f>
        <v>Zuid</v>
      </c>
      <c r="G533" t="str">
        <f>INDEX(tblProd[ProdNaam],MATCH(tblVerkBerek[[#This Row],[Prod]],tblProd[Product],0))</f>
        <v>Prod5</v>
      </c>
      <c r="H533" s="5">
        <f>tblVerkBerek[[#This Row],[Aantal]]*INDEX(tblProd[KostPrijs],MATCH(tblVerkBerek[[#This Row],[Prod]],tblProd[Product],0))</f>
        <v>2800</v>
      </c>
      <c r="I533" s="5">
        <f>tblVerkBerek[[#This Row],[Aantal]]*INDEX(tblProd[VerkPrijs],MATCH(tblVerkBerek[[#This Row],[Prod]],tblProd[Product],0))</f>
        <v>3600</v>
      </c>
      <c r="J533" s="5">
        <f>tblVerkBerek[[#This Row],[Omzet]]-tblVerkBerek[[#This Row],[Kosten]]</f>
        <v>800</v>
      </c>
      <c r="K533" s="4">
        <f>INDEX(tblKlant[Korting],MATCH(tblVerkBerek[[#This Row],[Klant]],tblKlant[Klant],0))</f>
        <v>0.05</v>
      </c>
      <c r="L533" s="5">
        <f>tblVerkBerek[[#This Row],[Omzet]]*(1-tblVerkBerek[[#This Row],[Korting]])-tblVerkBerek[[#This Row],[Kosten]]</f>
        <v>620</v>
      </c>
    </row>
    <row r="534" spans="2:12" x14ac:dyDescent="0.3">
      <c r="B534" s="1">
        <v>43654</v>
      </c>
      <c r="C534" t="s">
        <v>9</v>
      </c>
      <c r="D534" t="s">
        <v>5</v>
      </c>
      <c r="E534">
        <v>6</v>
      </c>
      <c r="F534" t="str">
        <f>INDEX(tblKlant[Regio],MATCH(tblVerkBerek[[#This Row],[Klant]],tblKlant[Klant],0))</f>
        <v>Noord</v>
      </c>
      <c r="G534" t="str">
        <f>INDEX(tblProd[ProdNaam],MATCH(tblVerkBerek[[#This Row],[Prod]],tblProd[Product],0))</f>
        <v>Prod3</v>
      </c>
      <c r="H534" s="5">
        <f>tblVerkBerek[[#This Row],[Aantal]]*INDEX(tblProd[KostPrijs],MATCH(tblVerkBerek[[#This Row],[Prod]],tblProd[Product],0))</f>
        <v>720</v>
      </c>
      <c r="I534" s="5">
        <f>tblVerkBerek[[#This Row],[Aantal]]*INDEX(tblProd[VerkPrijs],MATCH(tblVerkBerek[[#This Row],[Prod]],tblProd[Product],0))</f>
        <v>870</v>
      </c>
      <c r="J534" s="5">
        <f>tblVerkBerek[[#This Row],[Omzet]]-tblVerkBerek[[#This Row],[Kosten]]</f>
        <v>150</v>
      </c>
      <c r="K534" s="4">
        <f>INDEX(tblKlant[Korting],MATCH(tblVerkBerek[[#This Row],[Klant]],tblKlant[Klant],0))</f>
        <v>0.1</v>
      </c>
      <c r="L534" s="5">
        <f>tblVerkBerek[[#This Row],[Omzet]]*(1-tblVerkBerek[[#This Row],[Korting]])-tblVerkBerek[[#This Row],[Kosten]]</f>
        <v>63</v>
      </c>
    </row>
    <row r="535" spans="2:12" x14ac:dyDescent="0.3">
      <c r="B535" s="1">
        <v>43845</v>
      </c>
      <c r="C535" t="s">
        <v>6</v>
      </c>
      <c r="D535" t="s">
        <v>19</v>
      </c>
      <c r="E535">
        <v>9</v>
      </c>
      <c r="F535" t="str">
        <f>INDEX(tblKlant[Regio],MATCH(tblVerkBerek[[#This Row],[Klant]],tblKlant[Klant],0))</f>
        <v>Noord</v>
      </c>
      <c r="G535" t="str">
        <f>INDEX(tblProd[ProdNaam],MATCH(tblVerkBerek[[#This Row],[Prod]],tblProd[Product],0))</f>
        <v>Prod2</v>
      </c>
      <c r="H535" s="5">
        <f>tblVerkBerek[[#This Row],[Aantal]]*INDEX(tblProd[KostPrijs],MATCH(tblVerkBerek[[#This Row],[Prod]],tblProd[Product],0))</f>
        <v>990</v>
      </c>
      <c r="I535" s="5">
        <f>tblVerkBerek[[#This Row],[Aantal]]*INDEX(tblProd[VerkPrijs],MATCH(tblVerkBerek[[#This Row],[Prod]],tblProd[Product],0))</f>
        <v>1215</v>
      </c>
      <c r="J535" s="5">
        <f>tblVerkBerek[[#This Row],[Omzet]]-tblVerkBerek[[#This Row],[Kosten]]</f>
        <v>225</v>
      </c>
      <c r="K535" s="4">
        <f>INDEX(tblKlant[Korting],MATCH(tblVerkBerek[[#This Row],[Klant]],tblKlant[Klant],0))</f>
        <v>0</v>
      </c>
      <c r="L535" s="5">
        <f>tblVerkBerek[[#This Row],[Omzet]]*(1-tblVerkBerek[[#This Row],[Korting]])-tblVerkBerek[[#This Row],[Kosten]]</f>
        <v>225</v>
      </c>
    </row>
    <row r="536" spans="2:12" x14ac:dyDescent="0.3">
      <c r="B536" s="1">
        <v>43459</v>
      </c>
      <c r="C536" t="s">
        <v>13</v>
      </c>
      <c r="D536" t="s">
        <v>14</v>
      </c>
      <c r="E536">
        <v>8</v>
      </c>
      <c r="F536" t="str">
        <f>INDEX(tblKlant[Regio],MATCH(tblVerkBerek[[#This Row],[Klant]],tblKlant[Klant],0))</f>
        <v>Zuid</v>
      </c>
      <c r="G536" t="str">
        <f>INDEX(tblProd[ProdNaam],MATCH(tblVerkBerek[[#This Row],[Prod]],tblProd[Product],0))</f>
        <v>Prod1</v>
      </c>
      <c r="H536" s="5">
        <f>tblVerkBerek[[#This Row],[Aantal]]*INDEX(tblProd[KostPrijs],MATCH(tblVerkBerek[[#This Row],[Prod]],tblProd[Product],0))</f>
        <v>800</v>
      </c>
      <c r="I536" s="5">
        <f>tblVerkBerek[[#This Row],[Aantal]]*INDEX(tblProd[VerkPrijs],MATCH(tblVerkBerek[[#This Row],[Prod]],tblProd[Product],0))</f>
        <v>1000</v>
      </c>
      <c r="J536" s="5">
        <f>tblVerkBerek[[#This Row],[Omzet]]-tblVerkBerek[[#This Row],[Kosten]]</f>
        <v>200</v>
      </c>
      <c r="K536" s="4">
        <f>INDEX(tblKlant[Korting],MATCH(tblVerkBerek[[#This Row],[Klant]],tblKlant[Klant],0))</f>
        <v>0.05</v>
      </c>
      <c r="L536" s="5">
        <f>tblVerkBerek[[#This Row],[Omzet]]*(1-tblVerkBerek[[#This Row],[Korting]])-tblVerkBerek[[#This Row],[Kosten]]</f>
        <v>150</v>
      </c>
    </row>
    <row r="537" spans="2:12" x14ac:dyDescent="0.3">
      <c r="B537" s="1">
        <v>43632</v>
      </c>
      <c r="C537" t="s">
        <v>9</v>
      </c>
      <c r="D537" t="s">
        <v>5</v>
      </c>
      <c r="E537">
        <v>14</v>
      </c>
      <c r="F537" t="str">
        <f>INDEX(tblKlant[Regio],MATCH(tblVerkBerek[[#This Row],[Klant]],tblKlant[Klant],0))</f>
        <v>Noord</v>
      </c>
      <c r="G537" t="str">
        <f>INDEX(tblProd[ProdNaam],MATCH(tblVerkBerek[[#This Row],[Prod]],tblProd[Product],0))</f>
        <v>Prod3</v>
      </c>
      <c r="H537" s="5">
        <f>tblVerkBerek[[#This Row],[Aantal]]*INDEX(tblProd[KostPrijs],MATCH(tblVerkBerek[[#This Row],[Prod]],tblProd[Product],0))</f>
        <v>1680</v>
      </c>
      <c r="I537" s="5">
        <f>tblVerkBerek[[#This Row],[Aantal]]*INDEX(tblProd[VerkPrijs],MATCH(tblVerkBerek[[#This Row],[Prod]],tblProd[Product],0))</f>
        <v>2030</v>
      </c>
      <c r="J537" s="5">
        <f>tblVerkBerek[[#This Row],[Omzet]]-tblVerkBerek[[#This Row],[Kosten]]</f>
        <v>350</v>
      </c>
      <c r="K537" s="4">
        <f>INDEX(tblKlant[Korting],MATCH(tblVerkBerek[[#This Row],[Klant]],tblKlant[Klant],0))</f>
        <v>0.1</v>
      </c>
      <c r="L537" s="5">
        <f>tblVerkBerek[[#This Row],[Omzet]]*(1-tblVerkBerek[[#This Row],[Korting]])-tblVerkBerek[[#This Row],[Kosten]]</f>
        <v>147</v>
      </c>
    </row>
    <row r="538" spans="2:12" x14ac:dyDescent="0.3">
      <c r="B538" s="1">
        <v>43141</v>
      </c>
      <c r="C538" t="s">
        <v>4</v>
      </c>
      <c r="D538" t="s">
        <v>7</v>
      </c>
      <c r="E538">
        <v>18</v>
      </c>
      <c r="F538" t="str">
        <f>INDEX(tblKlant[Regio],MATCH(tblVerkBerek[[#This Row],[Klant]],tblKlant[Klant],0))</f>
        <v>Zuid</v>
      </c>
      <c r="G538" t="str">
        <f>INDEX(tblProd[ProdNaam],MATCH(tblVerkBerek[[#This Row],[Prod]],tblProd[Product],0))</f>
        <v>Prod6</v>
      </c>
      <c r="H538" s="5">
        <f>tblVerkBerek[[#This Row],[Aantal]]*INDEX(tblProd[KostPrijs],MATCH(tblVerkBerek[[#This Row],[Prod]],tblProd[Product],0))</f>
        <v>2700</v>
      </c>
      <c r="I538" s="5">
        <f>tblVerkBerek[[#This Row],[Aantal]]*INDEX(tblProd[VerkPrijs],MATCH(tblVerkBerek[[#This Row],[Prod]],tblProd[Product],0))</f>
        <v>3600</v>
      </c>
      <c r="J538" s="5">
        <f>tblVerkBerek[[#This Row],[Omzet]]-tblVerkBerek[[#This Row],[Kosten]]</f>
        <v>900</v>
      </c>
      <c r="K538" s="4">
        <f>INDEX(tblKlant[Korting],MATCH(tblVerkBerek[[#This Row],[Klant]],tblKlant[Klant],0))</f>
        <v>0.05</v>
      </c>
      <c r="L538" s="5">
        <f>tblVerkBerek[[#This Row],[Omzet]]*(1-tblVerkBerek[[#This Row],[Korting]])-tblVerkBerek[[#This Row],[Kosten]]</f>
        <v>720</v>
      </c>
    </row>
    <row r="539" spans="2:12" x14ac:dyDescent="0.3">
      <c r="B539" s="1">
        <v>43641</v>
      </c>
      <c r="C539" t="s">
        <v>18</v>
      </c>
      <c r="D539" t="s">
        <v>19</v>
      </c>
      <c r="E539">
        <v>18</v>
      </c>
      <c r="F539" t="str">
        <f>INDEX(tblKlant[Regio],MATCH(tblVerkBerek[[#This Row],[Klant]],tblKlant[Klant],0))</f>
        <v>Noord</v>
      </c>
      <c r="G539" t="str">
        <f>INDEX(tblProd[ProdNaam],MATCH(tblVerkBerek[[#This Row],[Prod]],tblProd[Product],0))</f>
        <v>Prod2</v>
      </c>
      <c r="H539" s="5">
        <f>tblVerkBerek[[#This Row],[Aantal]]*INDEX(tblProd[KostPrijs],MATCH(tblVerkBerek[[#This Row],[Prod]],tblProd[Product],0))</f>
        <v>1980</v>
      </c>
      <c r="I539" s="5">
        <f>tblVerkBerek[[#This Row],[Aantal]]*INDEX(tblProd[VerkPrijs],MATCH(tblVerkBerek[[#This Row],[Prod]],tblProd[Product],0))</f>
        <v>2430</v>
      </c>
      <c r="J539" s="5">
        <f>tblVerkBerek[[#This Row],[Omzet]]-tblVerkBerek[[#This Row],[Kosten]]</f>
        <v>450</v>
      </c>
      <c r="K539" s="4">
        <f>INDEX(tblKlant[Korting],MATCH(tblVerkBerek[[#This Row],[Klant]],tblKlant[Klant],0))</f>
        <v>0</v>
      </c>
      <c r="L539" s="5">
        <f>tblVerkBerek[[#This Row],[Omzet]]*(1-tblVerkBerek[[#This Row],[Korting]])-tblVerkBerek[[#This Row],[Kosten]]</f>
        <v>450</v>
      </c>
    </row>
    <row r="540" spans="2:12" x14ac:dyDescent="0.3">
      <c r="B540" s="1">
        <v>43558</v>
      </c>
      <c r="C540" t="s">
        <v>18</v>
      </c>
      <c r="D540" t="s">
        <v>7</v>
      </c>
      <c r="E540">
        <v>8</v>
      </c>
      <c r="F540" t="str">
        <f>INDEX(tblKlant[Regio],MATCH(tblVerkBerek[[#This Row],[Klant]],tblKlant[Klant],0))</f>
        <v>Noord</v>
      </c>
      <c r="G540" t="str">
        <f>INDEX(tblProd[ProdNaam],MATCH(tblVerkBerek[[#This Row],[Prod]],tblProd[Product],0))</f>
        <v>Prod6</v>
      </c>
      <c r="H540" s="5">
        <f>tblVerkBerek[[#This Row],[Aantal]]*INDEX(tblProd[KostPrijs],MATCH(tblVerkBerek[[#This Row],[Prod]],tblProd[Product],0))</f>
        <v>1200</v>
      </c>
      <c r="I540" s="5">
        <f>tblVerkBerek[[#This Row],[Aantal]]*INDEX(tblProd[VerkPrijs],MATCH(tblVerkBerek[[#This Row],[Prod]],tblProd[Product],0))</f>
        <v>1600</v>
      </c>
      <c r="J540" s="5">
        <f>tblVerkBerek[[#This Row],[Omzet]]-tblVerkBerek[[#This Row],[Kosten]]</f>
        <v>400</v>
      </c>
      <c r="K540" s="4">
        <f>INDEX(tblKlant[Korting],MATCH(tblVerkBerek[[#This Row],[Klant]],tblKlant[Klant],0))</f>
        <v>0</v>
      </c>
      <c r="L540" s="5">
        <f>tblVerkBerek[[#This Row],[Omzet]]*(1-tblVerkBerek[[#This Row],[Korting]])-tblVerkBerek[[#This Row],[Kosten]]</f>
        <v>400</v>
      </c>
    </row>
    <row r="541" spans="2:12" x14ac:dyDescent="0.3">
      <c r="B541" s="1">
        <v>43173</v>
      </c>
      <c r="C541" t="s">
        <v>18</v>
      </c>
      <c r="D541" t="s">
        <v>19</v>
      </c>
      <c r="E541">
        <v>18</v>
      </c>
      <c r="F541" t="str">
        <f>INDEX(tblKlant[Regio],MATCH(tblVerkBerek[[#This Row],[Klant]],tblKlant[Klant],0))</f>
        <v>Noord</v>
      </c>
      <c r="G541" t="str">
        <f>INDEX(tblProd[ProdNaam],MATCH(tblVerkBerek[[#This Row],[Prod]],tblProd[Product],0))</f>
        <v>Prod2</v>
      </c>
      <c r="H541" s="5">
        <f>tblVerkBerek[[#This Row],[Aantal]]*INDEX(tblProd[KostPrijs],MATCH(tblVerkBerek[[#This Row],[Prod]],tblProd[Product],0))</f>
        <v>1980</v>
      </c>
      <c r="I541" s="5">
        <f>tblVerkBerek[[#This Row],[Aantal]]*INDEX(tblProd[VerkPrijs],MATCH(tblVerkBerek[[#This Row],[Prod]],tblProd[Product],0))</f>
        <v>2430</v>
      </c>
      <c r="J541" s="5">
        <f>tblVerkBerek[[#This Row],[Omzet]]-tblVerkBerek[[#This Row],[Kosten]]</f>
        <v>450</v>
      </c>
      <c r="K541" s="4">
        <f>INDEX(tblKlant[Korting],MATCH(tblVerkBerek[[#This Row],[Klant]],tblKlant[Klant],0))</f>
        <v>0</v>
      </c>
      <c r="L541" s="5">
        <f>tblVerkBerek[[#This Row],[Omzet]]*(1-tblVerkBerek[[#This Row],[Korting]])-tblVerkBerek[[#This Row],[Kosten]]</f>
        <v>450</v>
      </c>
    </row>
    <row r="542" spans="2:12" x14ac:dyDescent="0.3">
      <c r="B542" s="1">
        <v>43571</v>
      </c>
      <c r="C542" t="s">
        <v>18</v>
      </c>
      <c r="D542" t="s">
        <v>19</v>
      </c>
      <c r="E542">
        <v>14</v>
      </c>
      <c r="F542" t="str">
        <f>INDEX(tblKlant[Regio],MATCH(tblVerkBerek[[#This Row],[Klant]],tblKlant[Klant],0))</f>
        <v>Noord</v>
      </c>
      <c r="G542" t="str">
        <f>INDEX(tblProd[ProdNaam],MATCH(tblVerkBerek[[#This Row],[Prod]],tblProd[Product],0))</f>
        <v>Prod2</v>
      </c>
      <c r="H542" s="5">
        <f>tblVerkBerek[[#This Row],[Aantal]]*INDEX(tblProd[KostPrijs],MATCH(tblVerkBerek[[#This Row],[Prod]],tblProd[Product],0))</f>
        <v>1540</v>
      </c>
      <c r="I542" s="5">
        <f>tblVerkBerek[[#This Row],[Aantal]]*INDEX(tblProd[VerkPrijs],MATCH(tblVerkBerek[[#This Row],[Prod]],tblProd[Product],0))</f>
        <v>1890</v>
      </c>
      <c r="J542" s="5">
        <f>tblVerkBerek[[#This Row],[Omzet]]-tblVerkBerek[[#This Row],[Kosten]]</f>
        <v>350</v>
      </c>
      <c r="K542" s="4">
        <f>INDEX(tblKlant[Korting],MATCH(tblVerkBerek[[#This Row],[Klant]],tblKlant[Klant],0))</f>
        <v>0</v>
      </c>
      <c r="L542" s="5">
        <f>tblVerkBerek[[#This Row],[Omzet]]*(1-tblVerkBerek[[#This Row],[Korting]])-tblVerkBerek[[#This Row],[Kosten]]</f>
        <v>350</v>
      </c>
    </row>
    <row r="543" spans="2:12" x14ac:dyDescent="0.3">
      <c r="B543" s="1">
        <v>43422</v>
      </c>
      <c r="C543" t="s">
        <v>8</v>
      </c>
      <c r="D543" t="s">
        <v>10</v>
      </c>
      <c r="E543">
        <v>8</v>
      </c>
      <c r="F543" t="str">
        <f>INDEX(tblKlant[Regio],MATCH(tblVerkBerek[[#This Row],[Klant]],tblKlant[Klant],0))</f>
        <v>Zuid</v>
      </c>
      <c r="G543" t="str">
        <f>INDEX(tblProd[ProdNaam],MATCH(tblVerkBerek[[#This Row],[Prod]],tblProd[Product],0))</f>
        <v>Prod4</v>
      </c>
      <c r="H543" s="5">
        <f>tblVerkBerek[[#This Row],[Aantal]]*INDEX(tblProd[KostPrijs],MATCH(tblVerkBerek[[#This Row],[Prod]],tblProd[Product],0))</f>
        <v>1040</v>
      </c>
      <c r="I543" s="5">
        <f>tblVerkBerek[[#This Row],[Aantal]]*INDEX(tblProd[VerkPrijs],MATCH(tblVerkBerek[[#This Row],[Prod]],tblProd[Product],0))</f>
        <v>1280</v>
      </c>
      <c r="J543" s="5">
        <f>tblVerkBerek[[#This Row],[Omzet]]-tblVerkBerek[[#This Row],[Kosten]]</f>
        <v>240</v>
      </c>
      <c r="K543" s="4">
        <f>INDEX(tblKlant[Korting],MATCH(tblVerkBerek[[#This Row],[Klant]],tblKlant[Klant],0))</f>
        <v>0.01</v>
      </c>
      <c r="L543" s="5">
        <f>tblVerkBerek[[#This Row],[Omzet]]*(1-tblVerkBerek[[#This Row],[Korting]])-tblVerkBerek[[#This Row],[Kosten]]</f>
        <v>227.20000000000005</v>
      </c>
    </row>
    <row r="544" spans="2:12" x14ac:dyDescent="0.3">
      <c r="B544" s="1">
        <v>43369</v>
      </c>
      <c r="C544" t="s">
        <v>12</v>
      </c>
      <c r="D544" t="s">
        <v>16</v>
      </c>
      <c r="E544">
        <v>16</v>
      </c>
      <c r="F544" t="str">
        <f>INDEX(tblKlant[Regio],MATCH(tblVerkBerek[[#This Row],[Klant]],tblKlant[Klant],0))</f>
        <v>Noord</v>
      </c>
      <c r="G544" t="str">
        <f>INDEX(tblProd[ProdNaam],MATCH(tblVerkBerek[[#This Row],[Prod]],tblProd[Product],0))</f>
        <v>Prod5</v>
      </c>
      <c r="H544" s="5">
        <f>tblVerkBerek[[#This Row],[Aantal]]*INDEX(tblProd[KostPrijs],MATCH(tblVerkBerek[[#This Row],[Prod]],tblProd[Product],0))</f>
        <v>2240</v>
      </c>
      <c r="I544" s="5">
        <f>tblVerkBerek[[#This Row],[Aantal]]*INDEX(tblProd[VerkPrijs],MATCH(tblVerkBerek[[#This Row],[Prod]],tblProd[Product],0))</f>
        <v>2880</v>
      </c>
      <c r="J544" s="5">
        <f>tblVerkBerek[[#This Row],[Omzet]]-tblVerkBerek[[#This Row],[Kosten]]</f>
        <v>640</v>
      </c>
      <c r="K544" s="4">
        <f>INDEX(tblKlant[Korting],MATCH(tblVerkBerek[[#This Row],[Klant]],tblKlant[Klant],0))</f>
        <v>0.01</v>
      </c>
      <c r="L544" s="5">
        <f>tblVerkBerek[[#This Row],[Omzet]]*(1-tblVerkBerek[[#This Row],[Korting]])-tblVerkBerek[[#This Row],[Kosten]]</f>
        <v>611.19999999999982</v>
      </c>
    </row>
    <row r="545" spans="2:12" x14ac:dyDescent="0.3">
      <c r="B545" s="1">
        <v>43526</v>
      </c>
      <c r="C545" t="s">
        <v>13</v>
      </c>
      <c r="D545" t="s">
        <v>16</v>
      </c>
      <c r="E545">
        <v>16</v>
      </c>
      <c r="F545" t="str">
        <f>INDEX(tblKlant[Regio],MATCH(tblVerkBerek[[#This Row],[Klant]],tblKlant[Klant],0))</f>
        <v>Zuid</v>
      </c>
      <c r="G545" t="str">
        <f>INDEX(tblProd[ProdNaam],MATCH(tblVerkBerek[[#This Row],[Prod]],tblProd[Product],0))</f>
        <v>Prod5</v>
      </c>
      <c r="H545" s="5">
        <f>tblVerkBerek[[#This Row],[Aantal]]*INDEX(tblProd[KostPrijs],MATCH(tblVerkBerek[[#This Row],[Prod]],tblProd[Product],0))</f>
        <v>2240</v>
      </c>
      <c r="I545" s="5">
        <f>tblVerkBerek[[#This Row],[Aantal]]*INDEX(tblProd[VerkPrijs],MATCH(tblVerkBerek[[#This Row],[Prod]],tblProd[Product],0))</f>
        <v>2880</v>
      </c>
      <c r="J545" s="5">
        <f>tblVerkBerek[[#This Row],[Omzet]]-tblVerkBerek[[#This Row],[Kosten]]</f>
        <v>640</v>
      </c>
      <c r="K545" s="4">
        <f>INDEX(tblKlant[Korting],MATCH(tblVerkBerek[[#This Row],[Klant]],tblKlant[Klant],0))</f>
        <v>0.05</v>
      </c>
      <c r="L545" s="5">
        <f>tblVerkBerek[[#This Row],[Omzet]]*(1-tblVerkBerek[[#This Row],[Korting]])-tblVerkBerek[[#This Row],[Kosten]]</f>
        <v>496</v>
      </c>
    </row>
    <row r="546" spans="2:12" x14ac:dyDescent="0.3">
      <c r="B546" s="1">
        <v>43634</v>
      </c>
      <c r="C546" t="s">
        <v>11</v>
      </c>
      <c r="D546" t="s">
        <v>5</v>
      </c>
      <c r="E546">
        <v>17</v>
      </c>
      <c r="F546" t="str">
        <f>INDEX(tblKlant[Regio],MATCH(tblVerkBerek[[#This Row],[Klant]],tblKlant[Klant],0))</f>
        <v>Noord</v>
      </c>
      <c r="G546" t="str">
        <f>INDEX(tblProd[ProdNaam],MATCH(tblVerkBerek[[#This Row],[Prod]],tblProd[Product],0))</f>
        <v>Prod3</v>
      </c>
      <c r="H546" s="5">
        <f>tblVerkBerek[[#This Row],[Aantal]]*INDEX(tblProd[KostPrijs],MATCH(tblVerkBerek[[#This Row],[Prod]],tblProd[Product],0))</f>
        <v>2040</v>
      </c>
      <c r="I546" s="5">
        <f>tblVerkBerek[[#This Row],[Aantal]]*INDEX(tblProd[VerkPrijs],MATCH(tblVerkBerek[[#This Row],[Prod]],tblProd[Product],0))</f>
        <v>2465</v>
      </c>
      <c r="J546" s="5">
        <f>tblVerkBerek[[#This Row],[Omzet]]-tblVerkBerek[[#This Row],[Kosten]]</f>
        <v>425</v>
      </c>
      <c r="K546" s="4">
        <f>INDEX(tblKlant[Korting],MATCH(tblVerkBerek[[#This Row],[Klant]],tblKlant[Klant],0))</f>
        <v>0</v>
      </c>
      <c r="L546" s="5">
        <f>tblVerkBerek[[#This Row],[Omzet]]*(1-tblVerkBerek[[#This Row],[Korting]])-tblVerkBerek[[#This Row],[Kosten]]</f>
        <v>425</v>
      </c>
    </row>
    <row r="547" spans="2:12" x14ac:dyDescent="0.3">
      <c r="B547" s="1">
        <v>43670</v>
      </c>
      <c r="C547" t="s">
        <v>8</v>
      </c>
      <c r="D547" t="s">
        <v>7</v>
      </c>
      <c r="E547">
        <v>11</v>
      </c>
      <c r="F547" t="str">
        <f>INDEX(tblKlant[Regio],MATCH(tblVerkBerek[[#This Row],[Klant]],tblKlant[Klant],0))</f>
        <v>Zuid</v>
      </c>
      <c r="G547" t="str">
        <f>INDEX(tblProd[ProdNaam],MATCH(tblVerkBerek[[#This Row],[Prod]],tblProd[Product],0))</f>
        <v>Prod6</v>
      </c>
      <c r="H547" s="5">
        <f>tblVerkBerek[[#This Row],[Aantal]]*INDEX(tblProd[KostPrijs],MATCH(tblVerkBerek[[#This Row],[Prod]],tblProd[Product],0))</f>
        <v>1650</v>
      </c>
      <c r="I547" s="5">
        <f>tblVerkBerek[[#This Row],[Aantal]]*INDEX(tblProd[VerkPrijs],MATCH(tblVerkBerek[[#This Row],[Prod]],tblProd[Product],0))</f>
        <v>2200</v>
      </c>
      <c r="J547" s="5">
        <f>tblVerkBerek[[#This Row],[Omzet]]-tblVerkBerek[[#This Row],[Kosten]]</f>
        <v>550</v>
      </c>
      <c r="K547" s="4">
        <f>INDEX(tblKlant[Korting],MATCH(tblVerkBerek[[#This Row],[Klant]],tblKlant[Klant],0))</f>
        <v>0.01</v>
      </c>
      <c r="L547" s="5">
        <f>tblVerkBerek[[#This Row],[Omzet]]*(1-tblVerkBerek[[#This Row],[Korting]])-tblVerkBerek[[#This Row],[Kosten]]</f>
        <v>528</v>
      </c>
    </row>
    <row r="548" spans="2:12" x14ac:dyDescent="0.3">
      <c r="B548" s="1">
        <v>43296</v>
      </c>
      <c r="C548" t="s">
        <v>15</v>
      </c>
      <c r="D548" t="s">
        <v>7</v>
      </c>
      <c r="E548">
        <v>18</v>
      </c>
      <c r="F548" t="str">
        <f>INDEX(tblKlant[Regio],MATCH(tblVerkBerek[[#This Row],[Klant]],tblKlant[Klant],0))</f>
        <v>Noord</v>
      </c>
      <c r="G548" t="str">
        <f>INDEX(tblProd[ProdNaam],MATCH(tblVerkBerek[[#This Row],[Prod]],tblProd[Product],0))</f>
        <v>Prod6</v>
      </c>
      <c r="H548" s="5">
        <f>tblVerkBerek[[#This Row],[Aantal]]*INDEX(tblProd[KostPrijs],MATCH(tblVerkBerek[[#This Row],[Prod]],tblProd[Product],0))</f>
        <v>2700</v>
      </c>
      <c r="I548" s="5">
        <f>tblVerkBerek[[#This Row],[Aantal]]*INDEX(tblProd[VerkPrijs],MATCH(tblVerkBerek[[#This Row],[Prod]],tblProd[Product],0))</f>
        <v>3600</v>
      </c>
      <c r="J548" s="5">
        <f>tblVerkBerek[[#This Row],[Omzet]]-tblVerkBerek[[#This Row],[Kosten]]</f>
        <v>900</v>
      </c>
      <c r="K548" s="4">
        <f>INDEX(tblKlant[Korting],MATCH(tblVerkBerek[[#This Row],[Klant]],tblKlant[Klant],0))</f>
        <v>0.01</v>
      </c>
      <c r="L548" s="5">
        <f>tblVerkBerek[[#This Row],[Omzet]]*(1-tblVerkBerek[[#This Row],[Korting]])-tblVerkBerek[[#This Row],[Kosten]]</f>
        <v>864</v>
      </c>
    </row>
    <row r="549" spans="2:12" x14ac:dyDescent="0.3">
      <c r="B549" s="1">
        <v>43538</v>
      </c>
      <c r="C549" t="s">
        <v>11</v>
      </c>
      <c r="D549" t="s">
        <v>16</v>
      </c>
      <c r="E549">
        <v>7</v>
      </c>
      <c r="F549" t="str">
        <f>INDEX(tblKlant[Regio],MATCH(tblVerkBerek[[#This Row],[Klant]],tblKlant[Klant],0))</f>
        <v>Noord</v>
      </c>
      <c r="G549" t="str">
        <f>INDEX(tblProd[ProdNaam],MATCH(tblVerkBerek[[#This Row],[Prod]],tblProd[Product],0))</f>
        <v>Prod5</v>
      </c>
      <c r="H549" s="5">
        <f>tblVerkBerek[[#This Row],[Aantal]]*INDEX(tblProd[KostPrijs],MATCH(tblVerkBerek[[#This Row],[Prod]],tblProd[Product],0))</f>
        <v>980</v>
      </c>
      <c r="I549" s="5">
        <f>tblVerkBerek[[#This Row],[Aantal]]*INDEX(tblProd[VerkPrijs],MATCH(tblVerkBerek[[#This Row],[Prod]],tblProd[Product],0))</f>
        <v>1260</v>
      </c>
      <c r="J549" s="5">
        <f>tblVerkBerek[[#This Row],[Omzet]]-tblVerkBerek[[#This Row],[Kosten]]</f>
        <v>280</v>
      </c>
      <c r="K549" s="4">
        <f>INDEX(tblKlant[Korting],MATCH(tblVerkBerek[[#This Row],[Klant]],tblKlant[Klant],0))</f>
        <v>0</v>
      </c>
      <c r="L549" s="5">
        <f>tblVerkBerek[[#This Row],[Omzet]]*(1-tblVerkBerek[[#This Row],[Korting]])-tblVerkBerek[[#This Row],[Kosten]]</f>
        <v>280</v>
      </c>
    </row>
    <row r="550" spans="2:12" x14ac:dyDescent="0.3">
      <c r="B550" s="1">
        <v>43609</v>
      </c>
      <c r="C550" t="s">
        <v>18</v>
      </c>
      <c r="D550" t="s">
        <v>7</v>
      </c>
      <c r="E550">
        <v>13</v>
      </c>
      <c r="F550" t="str">
        <f>INDEX(tblKlant[Regio],MATCH(tblVerkBerek[[#This Row],[Klant]],tblKlant[Klant],0))</f>
        <v>Noord</v>
      </c>
      <c r="G550" t="str">
        <f>INDEX(tblProd[ProdNaam],MATCH(tblVerkBerek[[#This Row],[Prod]],tblProd[Product],0))</f>
        <v>Prod6</v>
      </c>
      <c r="H550" s="5">
        <f>tblVerkBerek[[#This Row],[Aantal]]*INDEX(tblProd[KostPrijs],MATCH(tblVerkBerek[[#This Row],[Prod]],tblProd[Product],0))</f>
        <v>1950</v>
      </c>
      <c r="I550" s="5">
        <f>tblVerkBerek[[#This Row],[Aantal]]*INDEX(tblProd[VerkPrijs],MATCH(tblVerkBerek[[#This Row],[Prod]],tblProd[Product],0))</f>
        <v>2600</v>
      </c>
      <c r="J550" s="5">
        <f>tblVerkBerek[[#This Row],[Omzet]]-tblVerkBerek[[#This Row],[Kosten]]</f>
        <v>650</v>
      </c>
      <c r="K550" s="4">
        <f>INDEX(tblKlant[Korting],MATCH(tblVerkBerek[[#This Row],[Klant]],tblKlant[Klant],0))</f>
        <v>0</v>
      </c>
      <c r="L550" s="5">
        <f>tblVerkBerek[[#This Row],[Omzet]]*(1-tblVerkBerek[[#This Row],[Korting]])-tblVerkBerek[[#This Row],[Kosten]]</f>
        <v>650</v>
      </c>
    </row>
    <row r="551" spans="2:12" x14ac:dyDescent="0.3">
      <c r="B551" s="1">
        <v>43947</v>
      </c>
      <c r="C551" t="s">
        <v>17</v>
      </c>
      <c r="D551" t="s">
        <v>19</v>
      </c>
      <c r="E551">
        <v>15</v>
      </c>
      <c r="F551" t="str">
        <f>INDEX(tblKlant[Regio],MATCH(tblVerkBerek[[#This Row],[Klant]],tblKlant[Klant],0))</f>
        <v>Zuid</v>
      </c>
      <c r="G551" t="str">
        <f>INDEX(tblProd[ProdNaam],MATCH(tblVerkBerek[[#This Row],[Prod]],tblProd[Product],0))</f>
        <v>Prod2</v>
      </c>
      <c r="H551" s="5">
        <f>tblVerkBerek[[#This Row],[Aantal]]*INDEX(tblProd[KostPrijs],MATCH(tblVerkBerek[[#This Row],[Prod]],tblProd[Product],0))</f>
        <v>1650</v>
      </c>
      <c r="I551" s="5">
        <f>tblVerkBerek[[#This Row],[Aantal]]*INDEX(tblProd[VerkPrijs],MATCH(tblVerkBerek[[#This Row],[Prod]],tblProd[Product],0))</f>
        <v>2025</v>
      </c>
      <c r="J551" s="5">
        <f>tblVerkBerek[[#This Row],[Omzet]]-tblVerkBerek[[#This Row],[Kosten]]</f>
        <v>375</v>
      </c>
      <c r="K551" s="4">
        <f>INDEX(tblKlant[Korting],MATCH(tblVerkBerek[[#This Row],[Klant]],tblKlant[Klant],0))</f>
        <v>0.05</v>
      </c>
      <c r="L551" s="5">
        <f>tblVerkBerek[[#This Row],[Omzet]]*(1-tblVerkBerek[[#This Row],[Korting]])-tblVerkBerek[[#This Row],[Kosten]]</f>
        <v>273.75</v>
      </c>
    </row>
    <row r="552" spans="2:12" x14ac:dyDescent="0.3">
      <c r="B552" s="1">
        <v>43411</v>
      </c>
      <c r="C552" t="s">
        <v>4</v>
      </c>
      <c r="D552" t="s">
        <v>5</v>
      </c>
      <c r="E552">
        <v>19</v>
      </c>
      <c r="F552" t="str">
        <f>INDEX(tblKlant[Regio],MATCH(tblVerkBerek[[#This Row],[Klant]],tblKlant[Klant],0))</f>
        <v>Zuid</v>
      </c>
      <c r="G552" t="str">
        <f>INDEX(tblProd[ProdNaam],MATCH(tblVerkBerek[[#This Row],[Prod]],tblProd[Product],0))</f>
        <v>Prod3</v>
      </c>
      <c r="H552" s="5">
        <f>tblVerkBerek[[#This Row],[Aantal]]*INDEX(tblProd[KostPrijs],MATCH(tblVerkBerek[[#This Row],[Prod]],tblProd[Product],0))</f>
        <v>2280</v>
      </c>
      <c r="I552" s="5">
        <f>tblVerkBerek[[#This Row],[Aantal]]*INDEX(tblProd[VerkPrijs],MATCH(tblVerkBerek[[#This Row],[Prod]],tblProd[Product],0))</f>
        <v>2755</v>
      </c>
      <c r="J552" s="5">
        <f>tblVerkBerek[[#This Row],[Omzet]]-tblVerkBerek[[#This Row],[Kosten]]</f>
        <v>475</v>
      </c>
      <c r="K552" s="4">
        <f>INDEX(tblKlant[Korting],MATCH(tblVerkBerek[[#This Row],[Klant]],tblKlant[Klant],0))</f>
        <v>0.05</v>
      </c>
      <c r="L552" s="5">
        <f>tblVerkBerek[[#This Row],[Omzet]]*(1-tblVerkBerek[[#This Row],[Korting]])-tblVerkBerek[[#This Row],[Kosten]]</f>
        <v>337.25</v>
      </c>
    </row>
    <row r="553" spans="2:12" x14ac:dyDescent="0.3">
      <c r="B553" s="1">
        <v>43231</v>
      </c>
      <c r="C553" t="s">
        <v>9</v>
      </c>
      <c r="D553" t="s">
        <v>5</v>
      </c>
      <c r="E553">
        <v>13</v>
      </c>
      <c r="F553" t="str">
        <f>INDEX(tblKlant[Regio],MATCH(tblVerkBerek[[#This Row],[Klant]],tblKlant[Klant],0))</f>
        <v>Noord</v>
      </c>
      <c r="G553" t="str">
        <f>INDEX(tblProd[ProdNaam],MATCH(tblVerkBerek[[#This Row],[Prod]],tblProd[Product],0))</f>
        <v>Prod3</v>
      </c>
      <c r="H553" s="5">
        <f>tblVerkBerek[[#This Row],[Aantal]]*INDEX(tblProd[KostPrijs],MATCH(tblVerkBerek[[#This Row],[Prod]],tblProd[Product],0))</f>
        <v>1560</v>
      </c>
      <c r="I553" s="5">
        <f>tblVerkBerek[[#This Row],[Aantal]]*INDEX(tblProd[VerkPrijs],MATCH(tblVerkBerek[[#This Row],[Prod]],tblProd[Product],0))</f>
        <v>1885</v>
      </c>
      <c r="J553" s="5">
        <f>tblVerkBerek[[#This Row],[Omzet]]-tblVerkBerek[[#This Row],[Kosten]]</f>
        <v>325</v>
      </c>
      <c r="K553" s="4">
        <f>INDEX(tblKlant[Korting],MATCH(tblVerkBerek[[#This Row],[Klant]],tblKlant[Klant],0))</f>
        <v>0.1</v>
      </c>
      <c r="L553" s="5">
        <f>tblVerkBerek[[#This Row],[Omzet]]*(1-tblVerkBerek[[#This Row],[Korting]])-tblVerkBerek[[#This Row],[Kosten]]</f>
        <v>136.5</v>
      </c>
    </row>
    <row r="554" spans="2:12" x14ac:dyDescent="0.3">
      <c r="B554" s="1">
        <v>43390</v>
      </c>
      <c r="C554" t="s">
        <v>13</v>
      </c>
      <c r="D554" t="s">
        <v>14</v>
      </c>
      <c r="E554">
        <v>20</v>
      </c>
      <c r="F554" t="str">
        <f>INDEX(tblKlant[Regio],MATCH(tblVerkBerek[[#This Row],[Klant]],tblKlant[Klant],0))</f>
        <v>Zuid</v>
      </c>
      <c r="G554" t="str">
        <f>INDEX(tblProd[ProdNaam],MATCH(tblVerkBerek[[#This Row],[Prod]],tblProd[Product],0))</f>
        <v>Prod1</v>
      </c>
      <c r="H554" s="5">
        <f>tblVerkBerek[[#This Row],[Aantal]]*INDEX(tblProd[KostPrijs],MATCH(tblVerkBerek[[#This Row],[Prod]],tblProd[Product],0))</f>
        <v>2000</v>
      </c>
      <c r="I554" s="5">
        <f>tblVerkBerek[[#This Row],[Aantal]]*INDEX(tblProd[VerkPrijs],MATCH(tblVerkBerek[[#This Row],[Prod]],tblProd[Product],0))</f>
        <v>2500</v>
      </c>
      <c r="J554" s="5">
        <f>tblVerkBerek[[#This Row],[Omzet]]-tblVerkBerek[[#This Row],[Kosten]]</f>
        <v>500</v>
      </c>
      <c r="K554" s="4">
        <f>INDEX(tblKlant[Korting],MATCH(tblVerkBerek[[#This Row],[Klant]],tblKlant[Klant],0))</f>
        <v>0.05</v>
      </c>
      <c r="L554" s="5">
        <f>tblVerkBerek[[#This Row],[Omzet]]*(1-tblVerkBerek[[#This Row],[Korting]])-tblVerkBerek[[#This Row],[Kosten]]</f>
        <v>375</v>
      </c>
    </row>
    <row r="555" spans="2:12" x14ac:dyDescent="0.3">
      <c r="B555" s="1">
        <v>43298</v>
      </c>
      <c r="C555" t="s">
        <v>15</v>
      </c>
      <c r="D555" t="s">
        <v>5</v>
      </c>
      <c r="E555">
        <v>14</v>
      </c>
      <c r="F555" t="str">
        <f>INDEX(tblKlant[Regio],MATCH(tblVerkBerek[[#This Row],[Klant]],tblKlant[Klant],0))</f>
        <v>Noord</v>
      </c>
      <c r="G555" t="str">
        <f>INDEX(tblProd[ProdNaam],MATCH(tblVerkBerek[[#This Row],[Prod]],tblProd[Product],0))</f>
        <v>Prod3</v>
      </c>
      <c r="H555" s="5">
        <f>tblVerkBerek[[#This Row],[Aantal]]*INDEX(tblProd[KostPrijs],MATCH(tblVerkBerek[[#This Row],[Prod]],tblProd[Product],0))</f>
        <v>1680</v>
      </c>
      <c r="I555" s="5">
        <f>tblVerkBerek[[#This Row],[Aantal]]*INDEX(tblProd[VerkPrijs],MATCH(tblVerkBerek[[#This Row],[Prod]],tblProd[Product],0))</f>
        <v>2030</v>
      </c>
      <c r="J555" s="5">
        <f>tblVerkBerek[[#This Row],[Omzet]]-tblVerkBerek[[#This Row],[Kosten]]</f>
        <v>350</v>
      </c>
      <c r="K555" s="4">
        <f>INDEX(tblKlant[Korting],MATCH(tblVerkBerek[[#This Row],[Klant]],tblKlant[Klant],0))</f>
        <v>0.01</v>
      </c>
      <c r="L555" s="5">
        <f>tblVerkBerek[[#This Row],[Omzet]]*(1-tblVerkBerek[[#This Row],[Korting]])-tblVerkBerek[[#This Row],[Kosten]]</f>
        <v>329.70000000000005</v>
      </c>
    </row>
    <row r="556" spans="2:12" x14ac:dyDescent="0.3">
      <c r="B556" s="1">
        <v>43780</v>
      </c>
      <c r="C556" t="s">
        <v>18</v>
      </c>
      <c r="D556" t="s">
        <v>10</v>
      </c>
      <c r="E556">
        <v>5</v>
      </c>
      <c r="F556" t="str">
        <f>INDEX(tblKlant[Regio],MATCH(tblVerkBerek[[#This Row],[Klant]],tblKlant[Klant],0))</f>
        <v>Noord</v>
      </c>
      <c r="G556" t="str">
        <f>INDEX(tblProd[ProdNaam],MATCH(tblVerkBerek[[#This Row],[Prod]],tblProd[Product],0))</f>
        <v>Prod4</v>
      </c>
      <c r="H556" s="5">
        <f>tblVerkBerek[[#This Row],[Aantal]]*INDEX(tblProd[KostPrijs],MATCH(tblVerkBerek[[#This Row],[Prod]],tblProd[Product],0))</f>
        <v>650</v>
      </c>
      <c r="I556" s="5">
        <f>tblVerkBerek[[#This Row],[Aantal]]*INDEX(tblProd[VerkPrijs],MATCH(tblVerkBerek[[#This Row],[Prod]],tblProd[Product],0))</f>
        <v>800</v>
      </c>
      <c r="J556" s="5">
        <f>tblVerkBerek[[#This Row],[Omzet]]-tblVerkBerek[[#This Row],[Kosten]]</f>
        <v>150</v>
      </c>
      <c r="K556" s="4">
        <f>INDEX(tblKlant[Korting],MATCH(tblVerkBerek[[#This Row],[Klant]],tblKlant[Klant],0))</f>
        <v>0</v>
      </c>
      <c r="L556" s="5">
        <f>tblVerkBerek[[#This Row],[Omzet]]*(1-tblVerkBerek[[#This Row],[Korting]])-tblVerkBerek[[#This Row],[Kosten]]</f>
        <v>150</v>
      </c>
    </row>
    <row r="557" spans="2:12" x14ac:dyDescent="0.3">
      <c r="B557" s="1">
        <v>43709</v>
      </c>
      <c r="C557" t="s">
        <v>13</v>
      </c>
      <c r="D557" t="s">
        <v>14</v>
      </c>
      <c r="E557">
        <v>11</v>
      </c>
      <c r="F557" t="str">
        <f>INDEX(tblKlant[Regio],MATCH(tblVerkBerek[[#This Row],[Klant]],tblKlant[Klant],0))</f>
        <v>Zuid</v>
      </c>
      <c r="G557" t="str">
        <f>INDEX(tblProd[ProdNaam],MATCH(tblVerkBerek[[#This Row],[Prod]],tblProd[Product],0))</f>
        <v>Prod1</v>
      </c>
      <c r="H557" s="5">
        <f>tblVerkBerek[[#This Row],[Aantal]]*INDEX(tblProd[KostPrijs],MATCH(tblVerkBerek[[#This Row],[Prod]],tblProd[Product],0))</f>
        <v>1100</v>
      </c>
      <c r="I557" s="5">
        <f>tblVerkBerek[[#This Row],[Aantal]]*INDEX(tblProd[VerkPrijs],MATCH(tblVerkBerek[[#This Row],[Prod]],tblProd[Product],0))</f>
        <v>1375</v>
      </c>
      <c r="J557" s="5">
        <f>tblVerkBerek[[#This Row],[Omzet]]-tblVerkBerek[[#This Row],[Kosten]]</f>
        <v>275</v>
      </c>
      <c r="K557" s="4">
        <f>INDEX(tblKlant[Korting],MATCH(tblVerkBerek[[#This Row],[Klant]],tblKlant[Klant],0))</f>
        <v>0.05</v>
      </c>
      <c r="L557" s="5">
        <f>tblVerkBerek[[#This Row],[Omzet]]*(1-tblVerkBerek[[#This Row],[Korting]])-tblVerkBerek[[#This Row],[Kosten]]</f>
        <v>206.25</v>
      </c>
    </row>
    <row r="558" spans="2:12" x14ac:dyDescent="0.3">
      <c r="B558" s="1">
        <v>43432</v>
      </c>
      <c r="C558" t="s">
        <v>13</v>
      </c>
      <c r="D558" t="s">
        <v>7</v>
      </c>
      <c r="E558">
        <v>18</v>
      </c>
      <c r="F558" t="str">
        <f>INDEX(tblKlant[Regio],MATCH(tblVerkBerek[[#This Row],[Klant]],tblKlant[Klant],0))</f>
        <v>Zuid</v>
      </c>
      <c r="G558" t="str">
        <f>INDEX(tblProd[ProdNaam],MATCH(tblVerkBerek[[#This Row],[Prod]],tblProd[Product],0))</f>
        <v>Prod6</v>
      </c>
      <c r="H558" s="5">
        <f>tblVerkBerek[[#This Row],[Aantal]]*INDEX(tblProd[KostPrijs],MATCH(tblVerkBerek[[#This Row],[Prod]],tblProd[Product],0))</f>
        <v>2700</v>
      </c>
      <c r="I558" s="5">
        <f>tblVerkBerek[[#This Row],[Aantal]]*INDEX(tblProd[VerkPrijs],MATCH(tblVerkBerek[[#This Row],[Prod]],tblProd[Product],0))</f>
        <v>3600</v>
      </c>
      <c r="J558" s="5">
        <f>tblVerkBerek[[#This Row],[Omzet]]-tblVerkBerek[[#This Row],[Kosten]]</f>
        <v>900</v>
      </c>
      <c r="K558" s="4">
        <f>INDEX(tblKlant[Korting],MATCH(tblVerkBerek[[#This Row],[Klant]],tblKlant[Klant],0))</f>
        <v>0.05</v>
      </c>
      <c r="L558" s="5">
        <f>tblVerkBerek[[#This Row],[Omzet]]*(1-tblVerkBerek[[#This Row],[Korting]])-tblVerkBerek[[#This Row],[Kosten]]</f>
        <v>720</v>
      </c>
    </row>
    <row r="559" spans="2:12" x14ac:dyDescent="0.3">
      <c r="B559" s="1">
        <v>43909</v>
      </c>
      <c r="C559" t="s">
        <v>8</v>
      </c>
      <c r="D559" t="s">
        <v>7</v>
      </c>
      <c r="E559">
        <v>5</v>
      </c>
      <c r="F559" t="str">
        <f>INDEX(tblKlant[Regio],MATCH(tblVerkBerek[[#This Row],[Klant]],tblKlant[Klant],0))</f>
        <v>Zuid</v>
      </c>
      <c r="G559" t="str">
        <f>INDEX(tblProd[ProdNaam],MATCH(tblVerkBerek[[#This Row],[Prod]],tblProd[Product],0))</f>
        <v>Prod6</v>
      </c>
      <c r="H559" s="5">
        <f>tblVerkBerek[[#This Row],[Aantal]]*INDEX(tblProd[KostPrijs],MATCH(tblVerkBerek[[#This Row],[Prod]],tblProd[Product],0))</f>
        <v>750</v>
      </c>
      <c r="I559" s="5">
        <f>tblVerkBerek[[#This Row],[Aantal]]*INDEX(tblProd[VerkPrijs],MATCH(tblVerkBerek[[#This Row],[Prod]],tblProd[Product],0))</f>
        <v>1000</v>
      </c>
      <c r="J559" s="5">
        <f>tblVerkBerek[[#This Row],[Omzet]]-tblVerkBerek[[#This Row],[Kosten]]</f>
        <v>250</v>
      </c>
      <c r="K559" s="4">
        <f>INDEX(tblKlant[Korting],MATCH(tblVerkBerek[[#This Row],[Klant]],tblKlant[Klant],0))</f>
        <v>0.01</v>
      </c>
      <c r="L559" s="5">
        <f>tblVerkBerek[[#This Row],[Omzet]]*(1-tblVerkBerek[[#This Row],[Korting]])-tblVerkBerek[[#This Row],[Kosten]]</f>
        <v>240</v>
      </c>
    </row>
    <row r="560" spans="2:12" x14ac:dyDescent="0.3">
      <c r="B560" s="1">
        <v>43865</v>
      </c>
      <c r="C560" t="s">
        <v>18</v>
      </c>
      <c r="D560" t="s">
        <v>7</v>
      </c>
      <c r="E560">
        <v>15</v>
      </c>
      <c r="F560" t="str">
        <f>INDEX(tblKlant[Regio],MATCH(tblVerkBerek[[#This Row],[Klant]],tblKlant[Klant],0))</f>
        <v>Noord</v>
      </c>
      <c r="G560" t="str">
        <f>INDEX(tblProd[ProdNaam],MATCH(tblVerkBerek[[#This Row],[Prod]],tblProd[Product],0))</f>
        <v>Prod6</v>
      </c>
      <c r="H560" s="5">
        <f>tblVerkBerek[[#This Row],[Aantal]]*INDEX(tblProd[KostPrijs],MATCH(tblVerkBerek[[#This Row],[Prod]],tblProd[Product],0))</f>
        <v>2250</v>
      </c>
      <c r="I560" s="5">
        <f>tblVerkBerek[[#This Row],[Aantal]]*INDEX(tblProd[VerkPrijs],MATCH(tblVerkBerek[[#This Row],[Prod]],tblProd[Product],0))</f>
        <v>3000</v>
      </c>
      <c r="J560" s="5">
        <f>tblVerkBerek[[#This Row],[Omzet]]-tblVerkBerek[[#This Row],[Kosten]]</f>
        <v>750</v>
      </c>
      <c r="K560" s="4">
        <f>INDEX(tblKlant[Korting],MATCH(tblVerkBerek[[#This Row],[Klant]],tblKlant[Klant],0))</f>
        <v>0</v>
      </c>
      <c r="L560" s="5">
        <f>tblVerkBerek[[#This Row],[Omzet]]*(1-tblVerkBerek[[#This Row],[Korting]])-tblVerkBerek[[#This Row],[Kosten]]</f>
        <v>750</v>
      </c>
    </row>
    <row r="561" spans="2:12" x14ac:dyDescent="0.3">
      <c r="B561" s="1">
        <v>43229</v>
      </c>
      <c r="C561" t="s">
        <v>13</v>
      </c>
      <c r="D561" t="s">
        <v>5</v>
      </c>
      <c r="E561">
        <v>20</v>
      </c>
      <c r="F561" t="str">
        <f>INDEX(tblKlant[Regio],MATCH(tblVerkBerek[[#This Row],[Klant]],tblKlant[Klant],0))</f>
        <v>Zuid</v>
      </c>
      <c r="G561" t="str">
        <f>INDEX(tblProd[ProdNaam],MATCH(tblVerkBerek[[#This Row],[Prod]],tblProd[Product],0))</f>
        <v>Prod3</v>
      </c>
      <c r="H561" s="5">
        <f>tblVerkBerek[[#This Row],[Aantal]]*INDEX(tblProd[KostPrijs],MATCH(tblVerkBerek[[#This Row],[Prod]],tblProd[Product],0))</f>
        <v>2400</v>
      </c>
      <c r="I561" s="5">
        <f>tblVerkBerek[[#This Row],[Aantal]]*INDEX(tblProd[VerkPrijs],MATCH(tblVerkBerek[[#This Row],[Prod]],tblProd[Product],0))</f>
        <v>2900</v>
      </c>
      <c r="J561" s="5">
        <f>tblVerkBerek[[#This Row],[Omzet]]-tblVerkBerek[[#This Row],[Kosten]]</f>
        <v>500</v>
      </c>
      <c r="K561" s="4">
        <f>INDEX(tblKlant[Korting],MATCH(tblVerkBerek[[#This Row],[Klant]],tblKlant[Klant],0))</f>
        <v>0.05</v>
      </c>
      <c r="L561" s="5">
        <f>tblVerkBerek[[#This Row],[Omzet]]*(1-tblVerkBerek[[#This Row],[Korting]])-tblVerkBerek[[#This Row],[Kosten]]</f>
        <v>355</v>
      </c>
    </row>
    <row r="562" spans="2:12" x14ac:dyDescent="0.3">
      <c r="B562" s="1">
        <v>43951</v>
      </c>
      <c r="C562" t="s">
        <v>8</v>
      </c>
      <c r="D562" t="s">
        <v>5</v>
      </c>
      <c r="E562">
        <v>6</v>
      </c>
      <c r="F562" t="str">
        <f>INDEX(tblKlant[Regio],MATCH(tblVerkBerek[[#This Row],[Klant]],tblKlant[Klant],0))</f>
        <v>Zuid</v>
      </c>
      <c r="G562" t="str">
        <f>INDEX(tblProd[ProdNaam],MATCH(tblVerkBerek[[#This Row],[Prod]],tblProd[Product],0))</f>
        <v>Prod3</v>
      </c>
      <c r="H562" s="5">
        <f>tblVerkBerek[[#This Row],[Aantal]]*INDEX(tblProd[KostPrijs],MATCH(tblVerkBerek[[#This Row],[Prod]],tblProd[Product],0))</f>
        <v>720</v>
      </c>
      <c r="I562" s="5">
        <f>tblVerkBerek[[#This Row],[Aantal]]*INDEX(tblProd[VerkPrijs],MATCH(tblVerkBerek[[#This Row],[Prod]],tblProd[Product],0))</f>
        <v>870</v>
      </c>
      <c r="J562" s="5">
        <f>tblVerkBerek[[#This Row],[Omzet]]-tblVerkBerek[[#This Row],[Kosten]]</f>
        <v>150</v>
      </c>
      <c r="K562" s="4">
        <f>INDEX(tblKlant[Korting],MATCH(tblVerkBerek[[#This Row],[Klant]],tblKlant[Klant],0))</f>
        <v>0.01</v>
      </c>
      <c r="L562" s="5">
        <f>tblVerkBerek[[#This Row],[Omzet]]*(1-tblVerkBerek[[#This Row],[Korting]])-tblVerkBerek[[#This Row],[Kosten]]</f>
        <v>141.29999999999995</v>
      </c>
    </row>
    <row r="563" spans="2:12" x14ac:dyDescent="0.3">
      <c r="B563" s="1">
        <v>43700</v>
      </c>
      <c r="C563" t="s">
        <v>12</v>
      </c>
      <c r="D563" t="s">
        <v>19</v>
      </c>
      <c r="E563">
        <v>6</v>
      </c>
      <c r="F563" t="str">
        <f>INDEX(tblKlant[Regio],MATCH(tblVerkBerek[[#This Row],[Klant]],tblKlant[Klant],0))</f>
        <v>Noord</v>
      </c>
      <c r="G563" t="str">
        <f>INDEX(tblProd[ProdNaam],MATCH(tblVerkBerek[[#This Row],[Prod]],tblProd[Product],0))</f>
        <v>Prod2</v>
      </c>
      <c r="H563" s="5">
        <f>tblVerkBerek[[#This Row],[Aantal]]*INDEX(tblProd[KostPrijs],MATCH(tblVerkBerek[[#This Row],[Prod]],tblProd[Product],0))</f>
        <v>660</v>
      </c>
      <c r="I563" s="5">
        <f>tblVerkBerek[[#This Row],[Aantal]]*INDEX(tblProd[VerkPrijs],MATCH(tblVerkBerek[[#This Row],[Prod]],tblProd[Product],0))</f>
        <v>810</v>
      </c>
      <c r="J563" s="5">
        <f>tblVerkBerek[[#This Row],[Omzet]]-tblVerkBerek[[#This Row],[Kosten]]</f>
        <v>150</v>
      </c>
      <c r="K563" s="4">
        <f>INDEX(tblKlant[Korting],MATCH(tblVerkBerek[[#This Row],[Klant]],tblKlant[Klant],0))</f>
        <v>0.01</v>
      </c>
      <c r="L563" s="5">
        <f>tblVerkBerek[[#This Row],[Omzet]]*(1-tblVerkBerek[[#This Row],[Korting]])-tblVerkBerek[[#This Row],[Kosten]]</f>
        <v>141.89999999999998</v>
      </c>
    </row>
    <row r="564" spans="2:12" x14ac:dyDescent="0.3">
      <c r="B564" s="1">
        <v>43727</v>
      </c>
      <c r="C564" t="s">
        <v>12</v>
      </c>
      <c r="D564" t="s">
        <v>14</v>
      </c>
      <c r="E564">
        <v>14</v>
      </c>
      <c r="F564" t="str">
        <f>INDEX(tblKlant[Regio],MATCH(tblVerkBerek[[#This Row],[Klant]],tblKlant[Klant],0))</f>
        <v>Noord</v>
      </c>
      <c r="G564" t="str">
        <f>INDEX(tblProd[ProdNaam],MATCH(tblVerkBerek[[#This Row],[Prod]],tblProd[Product],0))</f>
        <v>Prod1</v>
      </c>
      <c r="H564" s="5">
        <f>tblVerkBerek[[#This Row],[Aantal]]*INDEX(tblProd[KostPrijs],MATCH(tblVerkBerek[[#This Row],[Prod]],tblProd[Product],0))</f>
        <v>1400</v>
      </c>
      <c r="I564" s="5">
        <f>tblVerkBerek[[#This Row],[Aantal]]*INDEX(tblProd[VerkPrijs],MATCH(tblVerkBerek[[#This Row],[Prod]],tblProd[Product],0))</f>
        <v>1750</v>
      </c>
      <c r="J564" s="5">
        <f>tblVerkBerek[[#This Row],[Omzet]]-tblVerkBerek[[#This Row],[Kosten]]</f>
        <v>350</v>
      </c>
      <c r="K564" s="4">
        <f>INDEX(tblKlant[Korting],MATCH(tblVerkBerek[[#This Row],[Klant]],tblKlant[Klant],0))</f>
        <v>0.01</v>
      </c>
      <c r="L564" s="5">
        <f>tblVerkBerek[[#This Row],[Omzet]]*(1-tblVerkBerek[[#This Row],[Korting]])-tblVerkBerek[[#This Row],[Kosten]]</f>
        <v>332.5</v>
      </c>
    </row>
    <row r="565" spans="2:12" x14ac:dyDescent="0.3">
      <c r="B565" s="1">
        <v>43681</v>
      </c>
      <c r="C565" t="s">
        <v>8</v>
      </c>
      <c r="D565" t="s">
        <v>5</v>
      </c>
      <c r="E565">
        <v>10</v>
      </c>
      <c r="F565" t="str">
        <f>INDEX(tblKlant[Regio],MATCH(tblVerkBerek[[#This Row],[Klant]],tblKlant[Klant],0))</f>
        <v>Zuid</v>
      </c>
      <c r="G565" t="str">
        <f>INDEX(tblProd[ProdNaam],MATCH(tblVerkBerek[[#This Row],[Prod]],tblProd[Product],0))</f>
        <v>Prod3</v>
      </c>
      <c r="H565" s="5">
        <f>tblVerkBerek[[#This Row],[Aantal]]*INDEX(tblProd[KostPrijs],MATCH(tblVerkBerek[[#This Row],[Prod]],tblProd[Product],0))</f>
        <v>1200</v>
      </c>
      <c r="I565" s="5">
        <f>tblVerkBerek[[#This Row],[Aantal]]*INDEX(tblProd[VerkPrijs],MATCH(tblVerkBerek[[#This Row],[Prod]],tblProd[Product],0))</f>
        <v>1450</v>
      </c>
      <c r="J565" s="5">
        <f>tblVerkBerek[[#This Row],[Omzet]]-tblVerkBerek[[#This Row],[Kosten]]</f>
        <v>250</v>
      </c>
      <c r="K565" s="4">
        <f>INDEX(tblKlant[Korting],MATCH(tblVerkBerek[[#This Row],[Klant]],tblKlant[Klant],0))</f>
        <v>0.01</v>
      </c>
      <c r="L565" s="5">
        <f>tblVerkBerek[[#This Row],[Omzet]]*(1-tblVerkBerek[[#This Row],[Korting]])-tblVerkBerek[[#This Row],[Kosten]]</f>
        <v>235.5</v>
      </c>
    </row>
    <row r="566" spans="2:12" x14ac:dyDescent="0.3">
      <c r="B566" s="1">
        <v>43381</v>
      </c>
      <c r="C566" t="s">
        <v>9</v>
      </c>
      <c r="D566" t="s">
        <v>5</v>
      </c>
      <c r="E566">
        <v>15</v>
      </c>
      <c r="F566" t="str">
        <f>INDEX(tblKlant[Regio],MATCH(tblVerkBerek[[#This Row],[Klant]],tblKlant[Klant],0))</f>
        <v>Noord</v>
      </c>
      <c r="G566" t="str">
        <f>INDEX(tblProd[ProdNaam],MATCH(tblVerkBerek[[#This Row],[Prod]],tblProd[Product],0))</f>
        <v>Prod3</v>
      </c>
      <c r="H566" s="5">
        <f>tblVerkBerek[[#This Row],[Aantal]]*INDEX(tblProd[KostPrijs],MATCH(tblVerkBerek[[#This Row],[Prod]],tblProd[Product],0))</f>
        <v>1800</v>
      </c>
      <c r="I566" s="5">
        <f>tblVerkBerek[[#This Row],[Aantal]]*INDEX(tblProd[VerkPrijs],MATCH(tblVerkBerek[[#This Row],[Prod]],tblProd[Product],0))</f>
        <v>2175</v>
      </c>
      <c r="J566" s="5">
        <f>tblVerkBerek[[#This Row],[Omzet]]-tblVerkBerek[[#This Row],[Kosten]]</f>
        <v>375</v>
      </c>
      <c r="K566" s="4">
        <f>INDEX(tblKlant[Korting],MATCH(tblVerkBerek[[#This Row],[Klant]],tblKlant[Klant],0))</f>
        <v>0.1</v>
      </c>
      <c r="L566" s="5">
        <f>tblVerkBerek[[#This Row],[Omzet]]*(1-tblVerkBerek[[#This Row],[Korting]])-tblVerkBerek[[#This Row],[Kosten]]</f>
        <v>157.5</v>
      </c>
    </row>
    <row r="567" spans="2:12" x14ac:dyDescent="0.3">
      <c r="B567" s="1">
        <v>43477</v>
      </c>
      <c r="C567" t="s">
        <v>8</v>
      </c>
      <c r="D567" t="s">
        <v>19</v>
      </c>
      <c r="E567">
        <v>6</v>
      </c>
      <c r="F567" t="str">
        <f>INDEX(tblKlant[Regio],MATCH(tblVerkBerek[[#This Row],[Klant]],tblKlant[Klant],0))</f>
        <v>Zuid</v>
      </c>
      <c r="G567" t="str">
        <f>INDEX(tblProd[ProdNaam],MATCH(tblVerkBerek[[#This Row],[Prod]],tblProd[Product],0))</f>
        <v>Prod2</v>
      </c>
      <c r="H567" s="5">
        <f>tblVerkBerek[[#This Row],[Aantal]]*INDEX(tblProd[KostPrijs],MATCH(tblVerkBerek[[#This Row],[Prod]],tblProd[Product],0))</f>
        <v>660</v>
      </c>
      <c r="I567" s="5">
        <f>tblVerkBerek[[#This Row],[Aantal]]*INDEX(tblProd[VerkPrijs],MATCH(tblVerkBerek[[#This Row],[Prod]],tblProd[Product],0))</f>
        <v>810</v>
      </c>
      <c r="J567" s="5">
        <f>tblVerkBerek[[#This Row],[Omzet]]-tblVerkBerek[[#This Row],[Kosten]]</f>
        <v>150</v>
      </c>
      <c r="K567" s="4">
        <f>INDEX(tblKlant[Korting],MATCH(tblVerkBerek[[#This Row],[Klant]],tblKlant[Klant],0))</f>
        <v>0.01</v>
      </c>
      <c r="L567" s="5">
        <f>tblVerkBerek[[#This Row],[Omzet]]*(1-tblVerkBerek[[#This Row],[Korting]])-tblVerkBerek[[#This Row],[Kosten]]</f>
        <v>141.89999999999998</v>
      </c>
    </row>
    <row r="568" spans="2:12" x14ac:dyDescent="0.3">
      <c r="B568" s="1">
        <v>43415</v>
      </c>
      <c r="C568" t="s">
        <v>9</v>
      </c>
      <c r="D568" t="s">
        <v>5</v>
      </c>
      <c r="E568">
        <v>17</v>
      </c>
      <c r="F568" t="str">
        <f>INDEX(tblKlant[Regio],MATCH(tblVerkBerek[[#This Row],[Klant]],tblKlant[Klant],0))</f>
        <v>Noord</v>
      </c>
      <c r="G568" t="str">
        <f>INDEX(tblProd[ProdNaam],MATCH(tblVerkBerek[[#This Row],[Prod]],tblProd[Product],0))</f>
        <v>Prod3</v>
      </c>
      <c r="H568" s="5">
        <f>tblVerkBerek[[#This Row],[Aantal]]*INDEX(tblProd[KostPrijs],MATCH(tblVerkBerek[[#This Row],[Prod]],tblProd[Product],0))</f>
        <v>2040</v>
      </c>
      <c r="I568" s="5">
        <f>tblVerkBerek[[#This Row],[Aantal]]*INDEX(tblProd[VerkPrijs],MATCH(tblVerkBerek[[#This Row],[Prod]],tblProd[Product],0))</f>
        <v>2465</v>
      </c>
      <c r="J568" s="5">
        <f>tblVerkBerek[[#This Row],[Omzet]]-tblVerkBerek[[#This Row],[Kosten]]</f>
        <v>425</v>
      </c>
      <c r="K568" s="4">
        <f>INDEX(tblKlant[Korting],MATCH(tblVerkBerek[[#This Row],[Klant]],tblKlant[Klant],0))</f>
        <v>0.1</v>
      </c>
      <c r="L568" s="5">
        <f>tblVerkBerek[[#This Row],[Omzet]]*(1-tblVerkBerek[[#This Row],[Korting]])-tblVerkBerek[[#This Row],[Kosten]]</f>
        <v>178.5</v>
      </c>
    </row>
    <row r="569" spans="2:12" x14ac:dyDescent="0.3">
      <c r="B569" s="1">
        <v>43270</v>
      </c>
      <c r="C569" t="s">
        <v>12</v>
      </c>
      <c r="D569" t="s">
        <v>16</v>
      </c>
      <c r="E569">
        <v>18</v>
      </c>
      <c r="F569" t="str">
        <f>INDEX(tblKlant[Regio],MATCH(tblVerkBerek[[#This Row],[Klant]],tblKlant[Klant],0))</f>
        <v>Noord</v>
      </c>
      <c r="G569" t="str">
        <f>INDEX(tblProd[ProdNaam],MATCH(tblVerkBerek[[#This Row],[Prod]],tblProd[Product],0))</f>
        <v>Prod5</v>
      </c>
      <c r="H569" s="5">
        <f>tblVerkBerek[[#This Row],[Aantal]]*INDEX(tblProd[KostPrijs],MATCH(tblVerkBerek[[#This Row],[Prod]],tblProd[Product],0))</f>
        <v>2520</v>
      </c>
      <c r="I569" s="5">
        <f>tblVerkBerek[[#This Row],[Aantal]]*INDEX(tblProd[VerkPrijs],MATCH(tblVerkBerek[[#This Row],[Prod]],tblProd[Product],0))</f>
        <v>3240</v>
      </c>
      <c r="J569" s="5">
        <f>tblVerkBerek[[#This Row],[Omzet]]-tblVerkBerek[[#This Row],[Kosten]]</f>
        <v>720</v>
      </c>
      <c r="K569" s="4">
        <f>INDEX(tblKlant[Korting],MATCH(tblVerkBerek[[#This Row],[Klant]],tblKlant[Klant],0))</f>
        <v>0.01</v>
      </c>
      <c r="L569" s="5">
        <f>tblVerkBerek[[#This Row],[Omzet]]*(1-tblVerkBerek[[#This Row],[Korting]])-tblVerkBerek[[#This Row],[Kosten]]</f>
        <v>687.59999999999991</v>
      </c>
    </row>
    <row r="570" spans="2:12" x14ac:dyDescent="0.3">
      <c r="B570" s="1">
        <v>43238</v>
      </c>
      <c r="C570" t="s">
        <v>6</v>
      </c>
      <c r="D570" t="s">
        <v>16</v>
      </c>
      <c r="E570">
        <v>12</v>
      </c>
      <c r="F570" t="str">
        <f>INDEX(tblKlant[Regio],MATCH(tblVerkBerek[[#This Row],[Klant]],tblKlant[Klant],0))</f>
        <v>Noord</v>
      </c>
      <c r="G570" t="str">
        <f>INDEX(tblProd[ProdNaam],MATCH(tblVerkBerek[[#This Row],[Prod]],tblProd[Product],0))</f>
        <v>Prod5</v>
      </c>
      <c r="H570" s="5">
        <f>tblVerkBerek[[#This Row],[Aantal]]*INDEX(tblProd[KostPrijs],MATCH(tblVerkBerek[[#This Row],[Prod]],tblProd[Product],0))</f>
        <v>1680</v>
      </c>
      <c r="I570" s="5">
        <f>tblVerkBerek[[#This Row],[Aantal]]*INDEX(tblProd[VerkPrijs],MATCH(tblVerkBerek[[#This Row],[Prod]],tblProd[Product],0))</f>
        <v>2160</v>
      </c>
      <c r="J570" s="5">
        <f>tblVerkBerek[[#This Row],[Omzet]]-tblVerkBerek[[#This Row],[Kosten]]</f>
        <v>480</v>
      </c>
      <c r="K570" s="4">
        <f>INDEX(tblKlant[Korting],MATCH(tblVerkBerek[[#This Row],[Klant]],tblKlant[Klant],0))</f>
        <v>0</v>
      </c>
      <c r="L570" s="5">
        <f>tblVerkBerek[[#This Row],[Omzet]]*(1-tblVerkBerek[[#This Row],[Korting]])-tblVerkBerek[[#This Row],[Kosten]]</f>
        <v>480</v>
      </c>
    </row>
    <row r="571" spans="2:12" x14ac:dyDescent="0.3">
      <c r="B571" s="1">
        <v>43323</v>
      </c>
      <c r="C571" t="s">
        <v>6</v>
      </c>
      <c r="D571" t="s">
        <v>10</v>
      </c>
      <c r="E571">
        <v>14</v>
      </c>
      <c r="F571" t="str">
        <f>INDEX(tblKlant[Regio],MATCH(tblVerkBerek[[#This Row],[Klant]],tblKlant[Klant],0))</f>
        <v>Noord</v>
      </c>
      <c r="G571" t="str">
        <f>INDEX(tblProd[ProdNaam],MATCH(tblVerkBerek[[#This Row],[Prod]],tblProd[Product],0))</f>
        <v>Prod4</v>
      </c>
      <c r="H571" s="5">
        <f>tblVerkBerek[[#This Row],[Aantal]]*INDEX(tblProd[KostPrijs],MATCH(tblVerkBerek[[#This Row],[Prod]],tblProd[Product],0))</f>
        <v>1820</v>
      </c>
      <c r="I571" s="5">
        <f>tblVerkBerek[[#This Row],[Aantal]]*INDEX(tblProd[VerkPrijs],MATCH(tblVerkBerek[[#This Row],[Prod]],tblProd[Product],0))</f>
        <v>2240</v>
      </c>
      <c r="J571" s="5">
        <f>tblVerkBerek[[#This Row],[Omzet]]-tblVerkBerek[[#This Row],[Kosten]]</f>
        <v>420</v>
      </c>
      <c r="K571" s="4">
        <f>INDEX(tblKlant[Korting],MATCH(tblVerkBerek[[#This Row],[Klant]],tblKlant[Klant],0))</f>
        <v>0</v>
      </c>
      <c r="L571" s="5">
        <f>tblVerkBerek[[#This Row],[Omzet]]*(1-tblVerkBerek[[#This Row],[Korting]])-tblVerkBerek[[#This Row],[Kosten]]</f>
        <v>420</v>
      </c>
    </row>
    <row r="572" spans="2:12" x14ac:dyDescent="0.3">
      <c r="B572" s="1">
        <v>43745</v>
      </c>
      <c r="C572" t="s">
        <v>18</v>
      </c>
      <c r="D572" t="s">
        <v>14</v>
      </c>
      <c r="E572">
        <v>11</v>
      </c>
      <c r="F572" t="str">
        <f>INDEX(tblKlant[Regio],MATCH(tblVerkBerek[[#This Row],[Klant]],tblKlant[Klant],0))</f>
        <v>Noord</v>
      </c>
      <c r="G572" t="str">
        <f>INDEX(tblProd[ProdNaam],MATCH(tblVerkBerek[[#This Row],[Prod]],tblProd[Product],0))</f>
        <v>Prod1</v>
      </c>
      <c r="H572" s="5">
        <f>tblVerkBerek[[#This Row],[Aantal]]*INDEX(tblProd[KostPrijs],MATCH(tblVerkBerek[[#This Row],[Prod]],tblProd[Product],0))</f>
        <v>1100</v>
      </c>
      <c r="I572" s="5">
        <f>tblVerkBerek[[#This Row],[Aantal]]*INDEX(tblProd[VerkPrijs],MATCH(tblVerkBerek[[#This Row],[Prod]],tblProd[Product],0))</f>
        <v>1375</v>
      </c>
      <c r="J572" s="5">
        <f>tblVerkBerek[[#This Row],[Omzet]]-tblVerkBerek[[#This Row],[Kosten]]</f>
        <v>275</v>
      </c>
      <c r="K572" s="4">
        <f>INDEX(tblKlant[Korting],MATCH(tblVerkBerek[[#This Row],[Klant]],tblKlant[Klant],0))</f>
        <v>0</v>
      </c>
      <c r="L572" s="5">
        <f>tblVerkBerek[[#This Row],[Omzet]]*(1-tblVerkBerek[[#This Row],[Korting]])-tblVerkBerek[[#This Row],[Kosten]]</f>
        <v>275</v>
      </c>
    </row>
    <row r="573" spans="2:12" x14ac:dyDescent="0.3">
      <c r="B573" s="1">
        <v>43211</v>
      </c>
      <c r="C573" t="s">
        <v>4</v>
      </c>
      <c r="D573" t="s">
        <v>14</v>
      </c>
      <c r="E573">
        <v>19</v>
      </c>
      <c r="F573" t="str">
        <f>INDEX(tblKlant[Regio],MATCH(tblVerkBerek[[#This Row],[Klant]],tblKlant[Klant],0))</f>
        <v>Zuid</v>
      </c>
      <c r="G573" t="str">
        <f>INDEX(tblProd[ProdNaam],MATCH(tblVerkBerek[[#This Row],[Prod]],tblProd[Product],0))</f>
        <v>Prod1</v>
      </c>
      <c r="H573" s="5">
        <f>tblVerkBerek[[#This Row],[Aantal]]*INDEX(tblProd[KostPrijs],MATCH(tblVerkBerek[[#This Row],[Prod]],tblProd[Product],0))</f>
        <v>1900</v>
      </c>
      <c r="I573" s="5">
        <f>tblVerkBerek[[#This Row],[Aantal]]*INDEX(tblProd[VerkPrijs],MATCH(tblVerkBerek[[#This Row],[Prod]],tblProd[Product],0))</f>
        <v>2375</v>
      </c>
      <c r="J573" s="5">
        <f>tblVerkBerek[[#This Row],[Omzet]]-tblVerkBerek[[#This Row],[Kosten]]</f>
        <v>475</v>
      </c>
      <c r="K573" s="4">
        <f>INDEX(tblKlant[Korting],MATCH(tblVerkBerek[[#This Row],[Klant]],tblKlant[Klant],0))</f>
        <v>0.05</v>
      </c>
      <c r="L573" s="5">
        <f>tblVerkBerek[[#This Row],[Omzet]]*(1-tblVerkBerek[[#This Row],[Korting]])-tblVerkBerek[[#This Row],[Kosten]]</f>
        <v>356.25</v>
      </c>
    </row>
    <row r="574" spans="2:12" x14ac:dyDescent="0.3">
      <c r="B574" s="1">
        <v>43898</v>
      </c>
      <c r="C574" t="s">
        <v>13</v>
      </c>
      <c r="D574" t="s">
        <v>5</v>
      </c>
      <c r="E574">
        <v>5</v>
      </c>
      <c r="F574" t="str">
        <f>INDEX(tblKlant[Regio],MATCH(tblVerkBerek[[#This Row],[Klant]],tblKlant[Klant],0))</f>
        <v>Zuid</v>
      </c>
      <c r="G574" t="str">
        <f>INDEX(tblProd[ProdNaam],MATCH(tblVerkBerek[[#This Row],[Prod]],tblProd[Product],0))</f>
        <v>Prod3</v>
      </c>
      <c r="H574" s="5">
        <f>tblVerkBerek[[#This Row],[Aantal]]*INDEX(tblProd[KostPrijs],MATCH(tblVerkBerek[[#This Row],[Prod]],tblProd[Product],0))</f>
        <v>600</v>
      </c>
      <c r="I574" s="5">
        <f>tblVerkBerek[[#This Row],[Aantal]]*INDEX(tblProd[VerkPrijs],MATCH(tblVerkBerek[[#This Row],[Prod]],tblProd[Product],0))</f>
        <v>725</v>
      </c>
      <c r="J574" s="5">
        <f>tblVerkBerek[[#This Row],[Omzet]]-tblVerkBerek[[#This Row],[Kosten]]</f>
        <v>125</v>
      </c>
      <c r="K574" s="4">
        <f>INDEX(tblKlant[Korting],MATCH(tblVerkBerek[[#This Row],[Klant]],tblKlant[Klant],0))</f>
        <v>0.05</v>
      </c>
      <c r="L574" s="5">
        <f>tblVerkBerek[[#This Row],[Omzet]]*(1-tblVerkBerek[[#This Row],[Korting]])-tblVerkBerek[[#This Row],[Kosten]]</f>
        <v>88.75</v>
      </c>
    </row>
    <row r="575" spans="2:12" x14ac:dyDescent="0.3">
      <c r="B575" s="1">
        <v>43644</v>
      </c>
      <c r="C575" t="s">
        <v>4</v>
      </c>
      <c r="D575" t="s">
        <v>7</v>
      </c>
      <c r="E575">
        <v>12</v>
      </c>
      <c r="F575" t="str">
        <f>INDEX(tblKlant[Regio],MATCH(tblVerkBerek[[#This Row],[Klant]],tblKlant[Klant],0))</f>
        <v>Zuid</v>
      </c>
      <c r="G575" t="str">
        <f>INDEX(tblProd[ProdNaam],MATCH(tblVerkBerek[[#This Row],[Prod]],tblProd[Product],0))</f>
        <v>Prod6</v>
      </c>
      <c r="H575" s="5">
        <f>tblVerkBerek[[#This Row],[Aantal]]*INDEX(tblProd[KostPrijs],MATCH(tblVerkBerek[[#This Row],[Prod]],tblProd[Product],0))</f>
        <v>1800</v>
      </c>
      <c r="I575" s="5">
        <f>tblVerkBerek[[#This Row],[Aantal]]*INDEX(tblProd[VerkPrijs],MATCH(tblVerkBerek[[#This Row],[Prod]],tblProd[Product],0))</f>
        <v>2400</v>
      </c>
      <c r="J575" s="5">
        <f>tblVerkBerek[[#This Row],[Omzet]]-tblVerkBerek[[#This Row],[Kosten]]</f>
        <v>600</v>
      </c>
      <c r="K575" s="4">
        <f>INDEX(tblKlant[Korting],MATCH(tblVerkBerek[[#This Row],[Klant]],tblKlant[Klant],0))</f>
        <v>0.05</v>
      </c>
      <c r="L575" s="5">
        <f>tblVerkBerek[[#This Row],[Omzet]]*(1-tblVerkBerek[[#This Row],[Korting]])-tblVerkBerek[[#This Row],[Kosten]]</f>
        <v>480</v>
      </c>
    </row>
    <row r="576" spans="2:12" x14ac:dyDescent="0.3">
      <c r="B576" s="1">
        <v>43334</v>
      </c>
      <c r="C576" t="s">
        <v>8</v>
      </c>
      <c r="D576" t="s">
        <v>14</v>
      </c>
      <c r="E576">
        <v>5</v>
      </c>
      <c r="F576" t="str">
        <f>INDEX(tblKlant[Regio],MATCH(tblVerkBerek[[#This Row],[Klant]],tblKlant[Klant],0))</f>
        <v>Zuid</v>
      </c>
      <c r="G576" t="str">
        <f>INDEX(tblProd[ProdNaam],MATCH(tblVerkBerek[[#This Row],[Prod]],tblProd[Product],0))</f>
        <v>Prod1</v>
      </c>
      <c r="H576" s="5">
        <f>tblVerkBerek[[#This Row],[Aantal]]*INDEX(tblProd[KostPrijs],MATCH(tblVerkBerek[[#This Row],[Prod]],tblProd[Product],0))</f>
        <v>500</v>
      </c>
      <c r="I576" s="5">
        <f>tblVerkBerek[[#This Row],[Aantal]]*INDEX(tblProd[VerkPrijs],MATCH(tblVerkBerek[[#This Row],[Prod]],tblProd[Product],0))</f>
        <v>625</v>
      </c>
      <c r="J576" s="5">
        <f>tblVerkBerek[[#This Row],[Omzet]]-tblVerkBerek[[#This Row],[Kosten]]</f>
        <v>125</v>
      </c>
      <c r="K576" s="4">
        <f>INDEX(tblKlant[Korting],MATCH(tblVerkBerek[[#This Row],[Klant]],tblKlant[Klant],0))</f>
        <v>0.01</v>
      </c>
      <c r="L576" s="5">
        <f>tblVerkBerek[[#This Row],[Omzet]]*(1-tblVerkBerek[[#This Row],[Korting]])-tblVerkBerek[[#This Row],[Kosten]]</f>
        <v>118.75</v>
      </c>
    </row>
    <row r="577" spans="2:12" x14ac:dyDescent="0.3">
      <c r="B577" s="1">
        <v>43637</v>
      </c>
      <c r="C577" t="s">
        <v>18</v>
      </c>
      <c r="D577" t="s">
        <v>19</v>
      </c>
      <c r="E577">
        <v>13</v>
      </c>
      <c r="F577" t="str">
        <f>INDEX(tblKlant[Regio],MATCH(tblVerkBerek[[#This Row],[Klant]],tblKlant[Klant],0))</f>
        <v>Noord</v>
      </c>
      <c r="G577" t="str">
        <f>INDEX(tblProd[ProdNaam],MATCH(tblVerkBerek[[#This Row],[Prod]],tblProd[Product],0))</f>
        <v>Prod2</v>
      </c>
      <c r="H577" s="5">
        <f>tblVerkBerek[[#This Row],[Aantal]]*INDEX(tblProd[KostPrijs],MATCH(tblVerkBerek[[#This Row],[Prod]],tblProd[Product],0))</f>
        <v>1430</v>
      </c>
      <c r="I577" s="5">
        <f>tblVerkBerek[[#This Row],[Aantal]]*INDEX(tblProd[VerkPrijs],MATCH(tblVerkBerek[[#This Row],[Prod]],tblProd[Product],0))</f>
        <v>1755</v>
      </c>
      <c r="J577" s="5">
        <f>tblVerkBerek[[#This Row],[Omzet]]-tblVerkBerek[[#This Row],[Kosten]]</f>
        <v>325</v>
      </c>
      <c r="K577" s="4">
        <f>INDEX(tblKlant[Korting],MATCH(tblVerkBerek[[#This Row],[Klant]],tblKlant[Klant],0))</f>
        <v>0</v>
      </c>
      <c r="L577" s="5">
        <f>tblVerkBerek[[#This Row],[Omzet]]*(1-tblVerkBerek[[#This Row],[Korting]])-tblVerkBerek[[#This Row],[Kosten]]</f>
        <v>325</v>
      </c>
    </row>
    <row r="578" spans="2:12" x14ac:dyDescent="0.3">
      <c r="B578" s="1">
        <v>43728</v>
      </c>
      <c r="C578" t="s">
        <v>12</v>
      </c>
      <c r="D578" t="s">
        <v>7</v>
      </c>
      <c r="E578">
        <v>17</v>
      </c>
      <c r="F578" t="str">
        <f>INDEX(tblKlant[Regio],MATCH(tblVerkBerek[[#This Row],[Klant]],tblKlant[Klant],0))</f>
        <v>Noord</v>
      </c>
      <c r="G578" t="str">
        <f>INDEX(tblProd[ProdNaam],MATCH(tblVerkBerek[[#This Row],[Prod]],tblProd[Product],0))</f>
        <v>Prod6</v>
      </c>
      <c r="H578" s="5">
        <f>tblVerkBerek[[#This Row],[Aantal]]*INDEX(tblProd[KostPrijs],MATCH(tblVerkBerek[[#This Row],[Prod]],tblProd[Product],0))</f>
        <v>2550</v>
      </c>
      <c r="I578" s="5">
        <f>tblVerkBerek[[#This Row],[Aantal]]*INDEX(tblProd[VerkPrijs],MATCH(tblVerkBerek[[#This Row],[Prod]],tblProd[Product],0))</f>
        <v>3400</v>
      </c>
      <c r="J578" s="5">
        <f>tblVerkBerek[[#This Row],[Omzet]]-tblVerkBerek[[#This Row],[Kosten]]</f>
        <v>850</v>
      </c>
      <c r="K578" s="4">
        <f>INDEX(tblKlant[Korting],MATCH(tblVerkBerek[[#This Row],[Klant]],tblKlant[Klant],0))</f>
        <v>0.01</v>
      </c>
      <c r="L578" s="5">
        <f>tblVerkBerek[[#This Row],[Omzet]]*(1-tblVerkBerek[[#This Row],[Korting]])-tblVerkBerek[[#This Row],[Kosten]]</f>
        <v>816</v>
      </c>
    </row>
    <row r="579" spans="2:12" x14ac:dyDescent="0.3">
      <c r="B579" s="1">
        <v>43545</v>
      </c>
      <c r="C579" t="s">
        <v>11</v>
      </c>
      <c r="D579" t="s">
        <v>5</v>
      </c>
      <c r="E579">
        <v>10</v>
      </c>
      <c r="F579" t="str">
        <f>INDEX(tblKlant[Regio],MATCH(tblVerkBerek[[#This Row],[Klant]],tblKlant[Klant],0))</f>
        <v>Noord</v>
      </c>
      <c r="G579" t="str">
        <f>INDEX(tblProd[ProdNaam],MATCH(tblVerkBerek[[#This Row],[Prod]],tblProd[Product],0))</f>
        <v>Prod3</v>
      </c>
      <c r="H579" s="5">
        <f>tblVerkBerek[[#This Row],[Aantal]]*INDEX(tblProd[KostPrijs],MATCH(tblVerkBerek[[#This Row],[Prod]],tblProd[Product],0))</f>
        <v>1200</v>
      </c>
      <c r="I579" s="5">
        <f>tblVerkBerek[[#This Row],[Aantal]]*INDEX(tblProd[VerkPrijs],MATCH(tblVerkBerek[[#This Row],[Prod]],tblProd[Product],0))</f>
        <v>1450</v>
      </c>
      <c r="J579" s="5">
        <f>tblVerkBerek[[#This Row],[Omzet]]-tblVerkBerek[[#This Row],[Kosten]]</f>
        <v>250</v>
      </c>
      <c r="K579" s="4">
        <f>INDEX(tblKlant[Korting],MATCH(tblVerkBerek[[#This Row],[Klant]],tblKlant[Klant],0))</f>
        <v>0</v>
      </c>
      <c r="L579" s="5">
        <f>tblVerkBerek[[#This Row],[Omzet]]*(1-tblVerkBerek[[#This Row],[Korting]])-tblVerkBerek[[#This Row],[Kosten]]</f>
        <v>250</v>
      </c>
    </row>
    <row r="580" spans="2:12" x14ac:dyDescent="0.3">
      <c r="B580" s="1">
        <v>43395</v>
      </c>
      <c r="C580" t="s">
        <v>13</v>
      </c>
      <c r="D580" t="s">
        <v>16</v>
      </c>
      <c r="E580">
        <v>14</v>
      </c>
      <c r="F580" t="str">
        <f>INDEX(tblKlant[Regio],MATCH(tblVerkBerek[[#This Row],[Klant]],tblKlant[Klant],0))</f>
        <v>Zuid</v>
      </c>
      <c r="G580" t="str">
        <f>INDEX(tblProd[ProdNaam],MATCH(tblVerkBerek[[#This Row],[Prod]],tblProd[Product],0))</f>
        <v>Prod5</v>
      </c>
      <c r="H580" s="5">
        <f>tblVerkBerek[[#This Row],[Aantal]]*INDEX(tblProd[KostPrijs],MATCH(tblVerkBerek[[#This Row],[Prod]],tblProd[Product],0))</f>
        <v>1960</v>
      </c>
      <c r="I580" s="5">
        <f>tblVerkBerek[[#This Row],[Aantal]]*INDEX(tblProd[VerkPrijs],MATCH(tblVerkBerek[[#This Row],[Prod]],tblProd[Product],0))</f>
        <v>2520</v>
      </c>
      <c r="J580" s="5">
        <f>tblVerkBerek[[#This Row],[Omzet]]-tblVerkBerek[[#This Row],[Kosten]]</f>
        <v>560</v>
      </c>
      <c r="K580" s="4">
        <f>INDEX(tblKlant[Korting],MATCH(tblVerkBerek[[#This Row],[Klant]],tblKlant[Klant],0))</f>
        <v>0.05</v>
      </c>
      <c r="L580" s="5">
        <f>tblVerkBerek[[#This Row],[Omzet]]*(1-tblVerkBerek[[#This Row],[Korting]])-tblVerkBerek[[#This Row],[Kosten]]</f>
        <v>434</v>
      </c>
    </row>
    <row r="581" spans="2:12" x14ac:dyDescent="0.3">
      <c r="B581" s="1">
        <v>43946</v>
      </c>
      <c r="C581" t="s">
        <v>13</v>
      </c>
      <c r="D581" t="s">
        <v>14</v>
      </c>
      <c r="E581">
        <v>11</v>
      </c>
      <c r="F581" t="str">
        <f>INDEX(tblKlant[Regio],MATCH(tblVerkBerek[[#This Row],[Klant]],tblKlant[Klant],0))</f>
        <v>Zuid</v>
      </c>
      <c r="G581" t="str">
        <f>INDEX(tblProd[ProdNaam],MATCH(tblVerkBerek[[#This Row],[Prod]],tblProd[Product],0))</f>
        <v>Prod1</v>
      </c>
      <c r="H581" s="5">
        <f>tblVerkBerek[[#This Row],[Aantal]]*INDEX(tblProd[KostPrijs],MATCH(tblVerkBerek[[#This Row],[Prod]],tblProd[Product],0))</f>
        <v>1100</v>
      </c>
      <c r="I581" s="5">
        <f>tblVerkBerek[[#This Row],[Aantal]]*INDEX(tblProd[VerkPrijs],MATCH(tblVerkBerek[[#This Row],[Prod]],tblProd[Product],0))</f>
        <v>1375</v>
      </c>
      <c r="J581" s="5">
        <f>tblVerkBerek[[#This Row],[Omzet]]-tblVerkBerek[[#This Row],[Kosten]]</f>
        <v>275</v>
      </c>
      <c r="K581" s="4">
        <f>INDEX(tblKlant[Korting],MATCH(tblVerkBerek[[#This Row],[Klant]],tblKlant[Klant],0))</f>
        <v>0.05</v>
      </c>
      <c r="L581" s="5">
        <f>tblVerkBerek[[#This Row],[Omzet]]*(1-tblVerkBerek[[#This Row],[Korting]])-tblVerkBerek[[#This Row],[Kosten]]</f>
        <v>206.25</v>
      </c>
    </row>
    <row r="582" spans="2:12" x14ac:dyDescent="0.3">
      <c r="B582" s="1">
        <v>43240</v>
      </c>
      <c r="C582" t="s">
        <v>13</v>
      </c>
      <c r="D582" t="s">
        <v>16</v>
      </c>
      <c r="E582">
        <v>17</v>
      </c>
      <c r="F582" t="str">
        <f>INDEX(tblKlant[Regio],MATCH(tblVerkBerek[[#This Row],[Klant]],tblKlant[Klant],0))</f>
        <v>Zuid</v>
      </c>
      <c r="G582" t="str">
        <f>INDEX(tblProd[ProdNaam],MATCH(tblVerkBerek[[#This Row],[Prod]],tblProd[Product],0))</f>
        <v>Prod5</v>
      </c>
      <c r="H582" s="5">
        <f>tblVerkBerek[[#This Row],[Aantal]]*INDEX(tblProd[KostPrijs],MATCH(tblVerkBerek[[#This Row],[Prod]],tblProd[Product],0))</f>
        <v>2380</v>
      </c>
      <c r="I582" s="5">
        <f>tblVerkBerek[[#This Row],[Aantal]]*INDEX(tblProd[VerkPrijs],MATCH(tblVerkBerek[[#This Row],[Prod]],tblProd[Product],0))</f>
        <v>3060</v>
      </c>
      <c r="J582" s="5">
        <f>tblVerkBerek[[#This Row],[Omzet]]-tblVerkBerek[[#This Row],[Kosten]]</f>
        <v>680</v>
      </c>
      <c r="K582" s="4">
        <f>INDEX(tblKlant[Korting],MATCH(tblVerkBerek[[#This Row],[Klant]],tblKlant[Klant],0))</f>
        <v>0.05</v>
      </c>
      <c r="L582" s="5">
        <f>tblVerkBerek[[#This Row],[Omzet]]*(1-tblVerkBerek[[#This Row],[Korting]])-tblVerkBerek[[#This Row],[Kosten]]</f>
        <v>527</v>
      </c>
    </row>
    <row r="583" spans="2:12" x14ac:dyDescent="0.3">
      <c r="B583" s="1">
        <v>43631</v>
      </c>
      <c r="C583" t="s">
        <v>8</v>
      </c>
      <c r="D583" t="s">
        <v>10</v>
      </c>
      <c r="E583">
        <v>17</v>
      </c>
      <c r="F583" t="str">
        <f>INDEX(tblKlant[Regio],MATCH(tblVerkBerek[[#This Row],[Klant]],tblKlant[Klant],0))</f>
        <v>Zuid</v>
      </c>
      <c r="G583" t="str">
        <f>INDEX(tblProd[ProdNaam],MATCH(tblVerkBerek[[#This Row],[Prod]],tblProd[Product],0))</f>
        <v>Prod4</v>
      </c>
      <c r="H583" s="5">
        <f>tblVerkBerek[[#This Row],[Aantal]]*INDEX(tblProd[KostPrijs],MATCH(tblVerkBerek[[#This Row],[Prod]],tblProd[Product],0))</f>
        <v>2210</v>
      </c>
      <c r="I583" s="5">
        <f>tblVerkBerek[[#This Row],[Aantal]]*INDEX(tblProd[VerkPrijs],MATCH(tblVerkBerek[[#This Row],[Prod]],tblProd[Product],0))</f>
        <v>2720</v>
      </c>
      <c r="J583" s="5">
        <f>tblVerkBerek[[#This Row],[Omzet]]-tblVerkBerek[[#This Row],[Kosten]]</f>
        <v>510</v>
      </c>
      <c r="K583" s="4">
        <f>INDEX(tblKlant[Korting],MATCH(tblVerkBerek[[#This Row],[Klant]],tblKlant[Klant],0))</f>
        <v>0.01</v>
      </c>
      <c r="L583" s="5">
        <f>tblVerkBerek[[#This Row],[Omzet]]*(1-tblVerkBerek[[#This Row],[Korting]])-tblVerkBerek[[#This Row],[Kosten]]</f>
        <v>482.80000000000018</v>
      </c>
    </row>
    <row r="584" spans="2:12" x14ac:dyDescent="0.3">
      <c r="B584" s="1">
        <v>43338</v>
      </c>
      <c r="C584" t="s">
        <v>9</v>
      </c>
      <c r="D584" t="s">
        <v>16</v>
      </c>
      <c r="E584">
        <v>5</v>
      </c>
      <c r="F584" t="str">
        <f>INDEX(tblKlant[Regio],MATCH(tblVerkBerek[[#This Row],[Klant]],tblKlant[Klant],0))</f>
        <v>Noord</v>
      </c>
      <c r="G584" t="str">
        <f>INDEX(tblProd[ProdNaam],MATCH(tblVerkBerek[[#This Row],[Prod]],tblProd[Product],0))</f>
        <v>Prod5</v>
      </c>
      <c r="H584" s="5">
        <f>tblVerkBerek[[#This Row],[Aantal]]*INDEX(tblProd[KostPrijs],MATCH(tblVerkBerek[[#This Row],[Prod]],tblProd[Product],0))</f>
        <v>700</v>
      </c>
      <c r="I584" s="5">
        <f>tblVerkBerek[[#This Row],[Aantal]]*INDEX(tblProd[VerkPrijs],MATCH(tblVerkBerek[[#This Row],[Prod]],tblProd[Product],0))</f>
        <v>900</v>
      </c>
      <c r="J584" s="5">
        <f>tblVerkBerek[[#This Row],[Omzet]]-tblVerkBerek[[#This Row],[Kosten]]</f>
        <v>200</v>
      </c>
      <c r="K584" s="4">
        <f>INDEX(tblKlant[Korting],MATCH(tblVerkBerek[[#This Row],[Klant]],tblKlant[Klant],0))</f>
        <v>0.1</v>
      </c>
      <c r="L584" s="5">
        <f>tblVerkBerek[[#This Row],[Omzet]]*(1-tblVerkBerek[[#This Row],[Korting]])-tblVerkBerek[[#This Row],[Kosten]]</f>
        <v>110</v>
      </c>
    </row>
    <row r="585" spans="2:12" x14ac:dyDescent="0.3">
      <c r="B585" s="1">
        <v>43456</v>
      </c>
      <c r="C585" t="s">
        <v>12</v>
      </c>
      <c r="D585" t="s">
        <v>19</v>
      </c>
      <c r="E585">
        <v>12</v>
      </c>
      <c r="F585" t="str">
        <f>INDEX(tblKlant[Regio],MATCH(tblVerkBerek[[#This Row],[Klant]],tblKlant[Klant],0))</f>
        <v>Noord</v>
      </c>
      <c r="G585" t="str">
        <f>INDEX(tblProd[ProdNaam],MATCH(tblVerkBerek[[#This Row],[Prod]],tblProd[Product],0))</f>
        <v>Prod2</v>
      </c>
      <c r="H585" s="5">
        <f>tblVerkBerek[[#This Row],[Aantal]]*INDEX(tblProd[KostPrijs],MATCH(tblVerkBerek[[#This Row],[Prod]],tblProd[Product],0))</f>
        <v>1320</v>
      </c>
      <c r="I585" s="5">
        <f>tblVerkBerek[[#This Row],[Aantal]]*INDEX(tblProd[VerkPrijs],MATCH(tblVerkBerek[[#This Row],[Prod]],tblProd[Product],0))</f>
        <v>1620</v>
      </c>
      <c r="J585" s="5">
        <f>tblVerkBerek[[#This Row],[Omzet]]-tblVerkBerek[[#This Row],[Kosten]]</f>
        <v>300</v>
      </c>
      <c r="K585" s="4">
        <f>INDEX(tblKlant[Korting],MATCH(tblVerkBerek[[#This Row],[Klant]],tblKlant[Klant],0))</f>
        <v>0.01</v>
      </c>
      <c r="L585" s="5">
        <f>tblVerkBerek[[#This Row],[Omzet]]*(1-tblVerkBerek[[#This Row],[Korting]])-tblVerkBerek[[#This Row],[Kosten]]</f>
        <v>283.79999999999995</v>
      </c>
    </row>
    <row r="586" spans="2:12" x14ac:dyDescent="0.3">
      <c r="B586" s="1">
        <v>43661</v>
      </c>
      <c r="C586" t="s">
        <v>13</v>
      </c>
      <c r="D586" t="s">
        <v>10</v>
      </c>
      <c r="E586">
        <v>9</v>
      </c>
      <c r="F586" t="str">
        <f>INDEX(tblKlant[Regio],MATCH(tblVerkBerek[[#This Row],[Klant]],tblKlant[Klant],0))</f>
        <v>Zuid</v>
      </c>
      <c r="G586" t="str">
        <f>INDEX(tblProd[ProdNaam],MATCH(tblVerkBerek[[#This Row],[Prod]],tblProd[Product],0))</f>
        <v>Prod4</v>
      </c>
      <c r="H586" s="5">
        <f>tblVerkBerek[[#This Row],[Aantal]]*INDEX(tblProd[KostPrijs],MATCH(tblVerkBerek[[#This Row],[Prod]],tblProd[Product],0))</f>
        <v>1170</v>
      </c>
      <c r="I586" s="5">
        <f>tblVerkBerek[[#This Row],[Aantal]]*INDEX(tblProd[VerkPrijs],MATCH(tblVerkBerek[[#This Row],[Prod]],tblProd[Product],0))</f>
        <v>1440</v>
      </c>
      <c r="J586" s="5">
        <f>tblVerkBerek[[#This Row],[Omzet]]-tblVerkBerek[[#This Row],[Kosten]]</f>
        <v>270</v>
      </c>
      <c r="K586" s="4">
        <f>INDEX(tblKlant[Korting],MATCH(tblVerkBerek[[#This Row],[Klant]],tblKlant[Klant],0))</f>
        <v>0.05</v>
      </c>
      <c r="L586" s="5">
        <f>tblVerkBerek[[#This Row],[Omzet]]*(1-tblVerkBerek[[#This Row],[Korting]])-tblVerkBerek[[#This Row],[Kosten]]</f>
        <v>198</v>
      </c>
    </row>
    <row r="587" spans="2:12" x14ac:dyDescent="0.3">
      <c r="B587" s="1">
        <v>43538</v>
      </c>
      <c r="C587" t="s">
        <v>12</v>
      </c>
      <c r="D587" t="s">
        <v>19</v>
      </c>
      <c r="E587">
        <v>10</v>
      </c>
      <c r="F587" t="str">
        <f>INDEX(tblKlant[Regio],MATCH(tblVerkBerek[[#This Row],[Klant]],tblKlant[Klant],0))</f>
        <v>Noord</v>
      </c>
      <c r="G587" t="str">
        <f>INDEX(tblProd[ProdNaam],MATCH(tblVerkBerek[[#This Row],[Prod]],tblProd[Product],0))</f>
        <v>Prod2</v>
      </c>
      <c r="H587" s="5">
        <f>tblVerkBerek[[#This Row],[Aantal]]*INDEX(tblProd[KostPrijs],MATCH(tblVerkBerek[[#This Row],[Prod]],tblProd[Product],0))</f>
        <v>1100</v>
      </c>
      <c r="I587" s="5">
        <f>tblVerkBerek[[#This Row],[Aantal]]*INDEX(tblProd[VerkPrijs],MATCH(tblVerkBerek[[#This Row],[Prod]],tblProd[Product],0))</f>
        <v>1350</v>
      </c>
      <c r="J587" s="5">
        <f>tblVerkBerek[[#This Row],[Omzet]]-tblVerkBerek[[#This Row],[Kosten]]</f>
        <v>250</v>
      </c>
      <c r="K587" s="4">
        <f>INDEX(tblKlant[Korting],MATCH(tblVerkBerek[[#This Row],[Klant]],tblKlant[Klant],0))</f>
        <v>0.01</v>
      </c>
      <c r="L587" s="5">
        <f>tblVerkBerek[[#This Row],[Omzet]]*(1-tblVerkBerek[[#This Row],[Korting]])-tblVerkBerek[[#This Row],[Kosten]]</f>
        <v>236.5</v>
      </c>
    </row>
    <row r="588" spans="2:12" x14ac:dyDescent="0.3">
      <c r="B588" s="1">
        <v>43143</v>
      </c>
      <c r="C588" t="s">
        <v>17</v>
      </c>
      <c r="D588" t="s">
        <v>5</v>
      </c>
      <c r="E588">
        <v>10</v>
      </c>
      <c r="F588" t="str">
        <f>INDEX(tblKlant[Regio],MATCH(tblVerkBerek[[#This Row],[Klant]],tblKlant[Klant],0))</f>
        <v>Zuid</v>
      </c>
      <c r="G588" t="str">
        <f>INDEX(tblProd[ProdNaam],MATCH(tblVerkBerek[[#This Row],[Prod]],tblProd[Product],0))</f>
        <v>Prod3</v>
      </c>
      <c r="H588" s="5">
        <f>tblVerkBerek[[#This Row],[Aantal]]*INDEX(tblProd[KostPrijs],MATCH(tblVerkBerek[[#This Row],[Prod]],tblProd[Product],0))</f>
        <v>1200</v>
      </c>
      <c r="I588" s="5">
        <f>tblVerkBerek[[#This Row],[Aantal]]*INDEX(tblProd[VerkPrijs],MATCH(tblVerkBerek[[#This Row],[Prod]],tblProd[Product],0))</f>
        <v>1450</v>
      </c>
      <c r="J588" s="5">
        <f>tblVerkBerek[[#This Row],[Omzet]]-tblVerkBerek[[#This Row],[Kosten]]</f>
        <v>250</v>
      </c>
      <c r="K588" s="4">
        <f>INDEX(tblKlant[Korting],MATCH(tblVerkBerek[[#This Row],[Klant]],tblKlant[Klant],0))</f>
        <v>0.05</v>
      </c>
      <c r="L588" s="5">
        <f>tblVerkBerek[[#This Row],[Omzet]]*(1-tblVerkBerek[[#This Row],[Korting]])-tblVerkBerek[[#This Row],[Kosten]]</f>
        <v>177.5</v>
      </c>
    </row>
    <row r="589" spans="2:12" x14ac:dyDescent="0.3">
      <c r="B589" s="1">
        <v>43134</v>
      </c>
      <c r="C589" t="s">
        <v>15</v>
      </c>
      <c r="D589" t="s">
        <v>19</v>
      </c>
      <c r="E589">
        <v>12</v>
      </c>
      <c r="F589" t="str">
        <f>INDEX(tblKlant[Regio],MATCH(tblVerkBerek[[#This Row],[Klant]],tblKlant[Klant],0))</f>
        <v>Noord</v>
      </c>
      <c r="G589" t="str">
        <f>INDEX(tblProd[ProdNaam],MATCH(tblVerkBerek[[#This Row],[Prod]],tblProd[Product],0))</f>
        <v>Prod2</v>
      </c>
      <c r="H589" s="5">
        <f>tblVerkBerek[[#This Row],[Aantal]]*INDEX(tblProd[KostPrijs],MATCH(tblVerkBerek[[#This Row],[Prod]],tblProd[Product],0))</f>
        <v>1320</v>
      </c>
      <c r="I589" s="5">
        <f>tblVerkBerek[[#This Row],[Aantal]]*INDEX(tblProd[VerkPrijs],MATCH(tblVerkBerek[[#This Row],[Prod]],tblProd[Product],0))</f>
        <v>1620</v>
      </c>
      <c r="J589" s="5">
        <f>tblVerkBerek[[#This Row],[Omzet]]-tblVerkBerek[[#This Row],[Kosten]]</f>
        <v>300</v>
      </c>
      <c r="K589" s="4">
        <f>INDEX(tblKlant[Korting],MATCH(tblVerkBerek[[#This Row],[Klant]],tblKlant[Klant],0))</f>
        <v>0.01</v>
      </c>
      <c r="L589" s="5">
        <f>tblVerkBerek[[#This Row],[Omzet]]*(1-tblVerkBerek[[#This Row],[Korting]])-tblVerkBerek[[#This Row],[Kosten]]</f>
        <v>283.79999999999995</v>
      </c>
    </row>
    <row r="590" spans="2:12" x14ac:dyDescent="0.3">
      <c r="B590" s="1">
        <v>43514</v>
      </c>
      <c r="C590" t="s">
        <v>4</v>
      </c>
      <c r="D590" t="s">
        <v>7</v>
      </c>
      <c r="E590">
        <v>18</v>
      </c>
      <c r="F590" t="str">
        <f>INDEX(tblKlant[Regio],MATCH(tblVerkBerek[[#This Row],[Klant]],tblKlant[Klant],0))</f>
        <v>Zuid</v>
      </c>
      <c r="G590" t="str">
        <f>INDEX(tblProd[ProdNaam],MATCH(tblVerkBerek[[#This Row],[Prod]],tblProd[Product],0))</f>
        <v>Prod6</v>
      </c>
      <c r="H590" s="5">
        <f>tblVerkBerek[[#This Row],[Aantal]]*INDEX(tblProd[KostPrijs],MATCH(tblVerkBerek[[#This Row],[Prod]],tblProd[Product],0))</f>
        <v>2700</v>
      </c>
      <c r="I590" s="5">
        <f>tblVerkBerek[[#This Row],[Aantal]]*INDEX(tblProd[VerkPrijs],MATCH(tblVerkBerek[[#This Row],[Prod]],tblProd[Product],0))</f>
        <v>3600</v>
      </c>
      <c r="J590" s="5">
        <f>tblVerkBerek[[#This Row],[Omzet]]-tblVerkBerek[[#This Row],[Kosten]]</f>
        <v>900</v>
      </c>
      <c r="K590" s="4">
        <f>INDEX(tblKlant[Korting],MATCH(tblVerkBerek[[#This Row],[Klant]],tblKlant[Klant],0))</f>
        <v>0.05</v>
      </c>
      <c r="L590" s="5">
        <f>tblVerkBerek[[#This Row],[Omzet]]*(1-tblVerkBerek[[#This Row],[Korting]])-tblVerkBerek[[#This Row],[Kosten]]</f>
        <v>720</v>
      </c>
    </row>
    <row r="591" spans="2:12" x14ac:dyDescent="0.3">
      <c r="B591" s="1">
        <v>43656</v>
      </c>
      <c r="C591" t="s">
        <v>18</v>
      </c>
      <c r="D591" t="s">
        <v>16</v>
      </c>
      <c r="E591">
        <v>9</v>
      </c>
      <c r="F591" t="str">
        <f>INDEX(tblKlant[Regio],MATCH(tblVerkBerek[[#This Row],[Klant]],tblKlant[Klant],0))</f>
        <v>Noord</v>
      </c>
      <c r="G591" t="str">
        <f>INDEX(tblProd[ProdNaam],MATCH(tblVerkBerek[[#This Row],[Prod]],tblProd[Product],0))</f>
        <v>Prod5</v>
      </c>
      <c r="H591" s="5">
        <f>tblVerkBerek[[#This Row],[Aantal]]*INDEX(tblProd[KostPrijs],MATCH(tblVerkBerek[[#This Row],[Prod]],tblProd[Product],0))</f>
        <v>1260</v>
      </c>
      <c r="I591" s="5">
        <f>tblVerkBerek[[#This Row],[Aantal]]*INDEX(tblProd[VerkPrijs],MATCH(tblVerkBerek[[#This Row],[Prod]],tblProd[Product],0))</f>
        <v>1620</v>
      </c>
      <c r="J591" s="5">
        <f>tblVerkBerek[[#This Row],[Omzet]]-tblVerkBerek[[#This Row],[Kosten]]</f>
        <v>360</v>
      </c>
      <c r="K591" s="4">
        <f>INDEX(tblKlant[Korting],MATCH(tblVerkBerek[[#This Row],[Klant]],tblKlant[Klant],0))</f>
        <v>0</v>
      </c>
      <c r="L591" s="5">
        <f>tblVerkBerek[[#This Row],[Omzet]]*(1-tblVerkBerek[[#This Row],[Korting]])-tblVerkBerek[[#This Row],[Kosten]]</f>
        <v>360</v>
      </c>
    </row>
    <row r="592" spans="2:12" x14ac:dyDescent="0.3">
      <c r="B592" s="1">
        <v>43641</v>
      </c>
      <c r="C592" t="s">
        <v>6</v>
      </c>
      <c r="D592" t="s">
        <v>7</v>
      </c>
      <c r="E592">
        <v>7</v>
      </c>
      <c r="F592" t="str">
        <f>INDEX(tblKlant[Regio],MATCH(tblVerkBerek[[#This Row],[Klant]],tblKlant[Klant],0))</f>
        <v>Noord</v>
      </c>
      <c r="G592" t="str">
        <f>INDEX(tblProd[ProdNaam],MATCH(tblVerkBerek[[#This Row],[Prod]],tblProd[Product],0))</f>
        <v>Prod6</v>
      </c>
      <c r="H592" s="5">
        <f>tblVerkBerek[[#This Row],[Aantal]]*INDEX(tblProd[KostPrijs],MATCH(tblVerkBerek[[#This Row],[Prod]],tblProd[Product],0))</f>
        <v>1050</v>
      </c>
      <c r="I592" s="5">
        <f>tblVerkBerek[[#This Row],[Aantal]]*INDEX(tblProd[VerkPrijs],MATCH(tblVerkBerek[[#This Row],[Prod]],tblProd[Product],0))</f>
        <v>1400</v>
      </c>
      <c r="J592" s="5">
        <f>tblVerkBerek[[#This Row],[Omzet]]-tblVerkBerek[[#This Row],[Kosten]]</f>
        <v>350</v>
      </c>
      <c r="K592" s="4">
        <f>INDEX(tblKlant[Korting],MATCH(tblVerkBerek[[#This Row],[Klant]],tblKlant[Klant],0))</f>
        <v>0</v>
      </c>
      <c r="L592" s="5">
        <f>tblVerkBerek[[#This Row],[Omzet]]*(1-tblVerkBerek[[#This Row],[Korting]])-tblVerkBerek[[#This Row],[Kosten]]</f>
        <v>350</v>
      </c>
    </row>
    <row r="593" spans="2:12" x14ac:dyDescent="0.3">
      <c r="B593" s="1">
        <v>43211</v>
      </c>
      <c r="C593" t="s">
        <v>8</v>
      </c>
      <c r="D593" t="s">
        <v>5</v>
      </c>
      <c r="E593">
        <v>17</v>
      </c>
      <c r="F593" t="str">
        <f>INDEX(tblKlant[Regio],MATCH(tblVerkBerek[[#This Row],[Klant]],tblKlant[Klant],0))</f>
        <v>Zuid</v>
      </c>
      <c r="G593" t="str">
        <f>INDEX(tblProd[ProdNaam],MATCH(tblVerkBerek[[#This Row],[Prod]],tblProd[Product],0))</f>
        <v>Prod3</v>
      </c>
      <c r="H593" s="5">
        <f>tblVerkBerek[[#This Row],[Aantal]]*INDEX(tblProd[KostPrijs],MATCH(tblVerkBerek[[#This Row],[Prod]],tblProd[Product],0))</f>
        <v>2040</v>
      </c>
      <c r="I593" s="5">
        <f>tblVerkBerek[[#This Row],[Aantal]]*INDEX(tblProd[VerkPrijs],MATCH(tblVerkBerek[[#This Row],[Prod]],tblProd[Product],0))</f>
        <v>2465</v>
      </c>
      <c r="J593" s="5">
        <f>tblVerkBerek[[#This Row],[Omzet]]-tblVerkBerek[[#This Row],[Kosten]]</f>
        <v>425</v>
      </c>
      <c r="K593" s="4">
        <f>INDEX(tblKlant[Korting],MATCH(tblVerkBerek[[#This Row],[Klant]],tblKlant[Klant],0))</f>
        <v>0.01</v>
      </c>
      <c r="L593" s="5">
        <f>tblVerkBerek[[#This Row],[Omzet]]*(1-tblVerkBerek[[#This Row],[Korting]])-tblVerkBerek[[#This Row],[Kosten]]</f>
        <v>400.34999999999991</v>
      </c>
    </row>
    <row r="594" spans="2:12" x14ac:dyDescent="0.3">
      <c r="B594" s="1">
        <v>43848</v>
      </c>
      <c r="C594" t="s">
        <v>8</v>
      </c>
      <c r="D594" t="s">
        <v>5</v>
      </c>
      <c r="E594">
        <v>7</v>
      </c>
      <c r="F594" t="str">
        <f>INDEX(tblKlant[Regio],MATCH(tblVerkBerek[[#This Row],[Klant]],tblKlant[Klant],0))</f>
        <v>Zuid</v>
      </c>
      <c r="G594" t="str">
        <f>INDEX(tblProd[ProdNaam],MATCH(tblVerkBerek[[#This Row],[Prod]],tblProd[Product],0))</f>
        <v>Prod3</v>
      </c>
      <c r="H594" s="5">
        <f>tblVerkBerek[[#This Row],[Aantal]]*INDEX(tblProd[KostPrijs],MATCH(tblVerkBerek[[#This Row],[Prod]],tblProd[Product],0))</f>
        <v>840</v>
      </c>
      <c r="I594" s="5">
        <f>tblVerkBerek[[#This Row],[Aantal]]*INDEX(tblProd[VerkPrijs],MATCH(tblVerkBerek[[#This Row],[Prod]],tblProd[Product],0))</f>
        <v>1015</v>
      </c>
      <c r="J594" s="5">
        <f>tblVerkBerek[[#This Row],[Omzet]]-tblVerkBerek[[#This Row],[Kosten]]</f>
        <v>175</v>
      </c>
      <c r="K594" s="4">
        <f>INDEX(tblKlant[Korting],MATCH(tblVerkBerek[[#This Row],[Klant]],tblKlant[Klant],0))</f>
        <v>0.01</v>
      </c>
      <c r="L594" s="5">
        <f>tblVerkBerek[[#This Row],[Omzet]]*(1-tblVerkBerek[[#This Row],[Korting]])-tblVerkBerek[[#This Row],[Kosten]]</f>
        <v>164.85000000000002</v>
      </c>
    </row>
    <row r="595" spans="2:12" x14ac:dyDescent="0.3">
      <c r="B595" s="1">
        <v>43586</v>
      </c>
      <c r="C595" t="s">
        <v>4</v>
      </c>
      <c r="D595" t="s">
        <v>7</v>
      </c>
      <c r="E595">
        <v>18</v>
      </c>
      <c r="F595" t="str">
        <f>INDEX(tblKlant[Regio],MATCH(tblVerkBerek[[#This Row],[Klant]],tblKlant[Klant],0))</f>
        <v>Zuid</v>
      </c>
      <c r="G595" t="str">
        <f>INDEX(tblProd[ProdNaam],MATCH(tblVerkBerek[[#This Row],[Prod]],tblProd[Product],0))</f>
        <v>Prod6</v>
      </c>
      <c r="H595" s="5">
        <f>tblVerkBerek[[#This Row],[Aantal]]*INDEX(tblProd[KostPrijs],MATCH(tblVerkBerek[[#This Row],[Prod]],tblProd[Product],0))</f>
        <v>2700</v>
      </c>
      <c r="I595" s="5">
        <f>tblVerkBerek[[#This Row],[Aantal]]*INDEX(tblProd[VerkPrijs],MATCH(tblVerkBerek[[#This Row],[Prod]],tblProd[Product],0))</f>
        <v>3600</v>
      </c>
      <c r="J595" s="5">
        <f>tblVerkBerek[[#This Row],[Omzet]]-tblVerkBerek[[#This Row],[Kosten]]</f>
        <v>900</v>
      </c>
      <c r="K595" s="4">
        <f>INDEX(tblKlant[Korting],MATCH(tblVerkBerek[[#This Row],[Klant]],tblKlant[Klant],0))</f>
        <v>0.05</v>
      </c>
      <c r="L595" s="5">
        <f>tblVerkBerek[[#This Row],[Omzet]]*(1-tblVerkBerek[[#This Row],[Korting]])-tblVerkBerek[[#This Row],[Kosten]]</f>
        <v>720</v>
      </c>
    </row>
    <row r="596" spans="2:12" x14ac:dyDescent="0.3">
      <c r="B596" s="1">
        <v>43700</v>
      </c>
      <c r="C596" t="s">
        <v>6</v>
      </c>
      <c r="D596" t="s">
        <v>5</v>
      </c>
      <c r="E596">
        <v>13</v>
      </c>
      <c r="F596" t="str">
        <f>INDEX(tblKlant[Regio],MATCH(tblVerkBerek[[#This Row],[Klant]],tblKlant[Klant],0))</f>
        <v>Noord</v>
      </c>
      <c r="G596" t="str">
        <f>INDEX(tblProd[ProdNaam],MATCH(tblVerkBerek[[#This Row],[Prod]],tblProd[Product],0))</f>
        <v>Prod3</v>
      </c>
      <c r="H596" s="5">
        <f>tblVerkBerek[[#This Row],[Aantal]]*INDEX(tblProd[KostPrijs],MATCH(tblVerkBerek[[#This Row],[Prod]],tblProd[Product],0))</f>
        <v>1560</v>
      </c>
      <c r="I596" s="5">
        <f>tblVerkBerek[[#This Row],[Aantal]]*INDEX(tblProd[VerkPrijs],MATCH(tblVerkBerek[[#This Row],[Prod]],tblProd[Product],0))</f>
        <v>1885</v>
      </c>
      <c r="J596" s="5">
        <f>tblVerkBerek[[#This Row],[Omzet]]-tblVerkBerek[[#This Row],[Kosten]]</f>
        <v>325</v>
      </c>
      <c r="K596" s="4">
        <f>INDEX(tblKlant[Korting],MATCH(tblVerkBerek[[#This Row],[Klant]],tblKlant[Klant],0))</f>
        <v>0</v>
      </c>
      <c r="L596" s="5">
        <f>tblVerkBerek[[#This Row],[Omzet]]*(1-tblVerkBerek[[#This Row],[Korting]])-tblVerkBerek[[#This Row],[Kosten]]</f>
        <v>325</v>
      </c>
    </row>
    <row r="597" spans="2:12" x14ac:dyDescent="0.3">
      <c r="B597" s="1">
        <v>43883</v>
      </c>
      <c r="C597" t="s">
        <v>9</v>
      </c>
      <c r="D597" t="s">
        <v>10</v>
      </c>
      <c r="E597">
        <v>10</v>
      </c>
      <c r="F597" t="str">
        <f>INDEX(tblKlant[Regio],MATCH(tblVerkBerek[[#This Row],[Klant]],tblKlant[Klant],0))</f>
        <v>Noord</v>
      </c>
      <c r="G597" t="str">
        <f>INDEX(tblProd[ProdNaam],MATCH(tblVerkBerek[[#This Row],[Prod]],tblProd[Product],0))</f>
        <v>Prod4</v>
      </c>
      <c r="H597" s="5">
        <f>tblVerkBerek[[#This Row],[Aantal]]*INDEX(tblProd[KostPrijs],MATCH(tblVerkBerek[[#This Row],[Prod]],tblProd[Product],0))</f>
        <v>1300</v>
      </c>
      <c r="I597" s="5">
        <f>tblVerkBerek[[#This Row],[Aantal]]*INDEX(tblProd[VerkPrijs],MATCH(tblVerkBerek[[#This Row],[Prod]],tblProd[Product],0))</f>
        <v>1600</v>
      </c>
      <c r="J597" s="5">
        <f>tblVerkBerek[[#This Row],[Omzet]]-tblVerkBerek[[#This Row],[Kosten]]</f>
        <v>300</v>
      </c>
      <c r="K597" s="4">
        <f>INDEX(tblKlant[Korting],MATCH(tblVerkBerek[[#This Row],[Klant]],tblKlant[Klant],0))</f>
        <v>0.1</v>
      </c>
      <c r="L597" s="5">
        <f>tblVerkBerek[[#This Row],[Omzet]]*(1-tblVerkBerek[[#This Row],[Korting]])-tblVerkBerek[[#This Row],[Kosten]]</f>
        <v>140</v>
      </c>
    </row>
    <row r="598" spans="2:12" x14ac:dyDescent="0.3">
      <c r="B598" s="1">
        <v>43110</v>
      </c>
      <c r="C598" t="s">
        <v>13</v>
      </c>
      <c r="D598" t="s">
        <v>19</v>
      </c>
      <c r="E598">
        <v>17</v>
      </c>
      <c r="F598" t="str">
        <f>INDEX(tblKlant[Regio],MATCH(tblVerkBerek[[#This Row],[Klant]],tblKlant[Klant],0))</f>
        <v>Zuid</v>
      </c>
      <c r="G598" t="str">
        <f>INDEX(tblProd[ProdNaam],MATCH(tblVerkBerek[[#This Row],[Prod]],tblProd[Product],0))</f>
        <v>Prod2</v>
      </c>
      <c r="H598" s="5">
        <f>tblVerkBerek[[#This Row],[Aantal]]*INDEX(tblProd[KostPrijs],MATCH(tblVerkBerek[[#This Row],[Prod]],tblProd[Product],0))</f>
        <v>1870</v>
      </c>
      <c r="I598" s="5">
        <f>tblVerkBerek[[#This Row],[Aantal]]*INDEX(tblProd[VerkPrijs],MATCH(tblVerkBerek[[#This Row],[Prod]],tblProd[Product],0))</f>
        <v>2295</v>
      </c>
      <c r="J598" s="5">
        <f>tblVerkBerek[[#This Row],[Omzet]]-tblVerkBerek[[#This Row],[Kosten]]</f>
        <v>425</v>
      </c>
      <c r="K598" s="4">
        <f>INDEX(tblKlant[Korting],MATCH(tblVerkBerek[[#This Row],[Klant]],tblKlant[Klant],0))</f>
        <v>0.05</v>
      </c>
      <c r="L598" s="5">
        <f>tblVerkBerek[[#This Row],[Omzet]]*(1-tblVerkBerek[[#This Row],[Korting]])-tblVerkBerek[[#This Row],[Kosten]]</f>
        <v>310.25</v>
      </c>
    </row>
    <row r="599" spans="2:12" x14ac:dyDescent="0.3">
      <c r="B599" s="1">
        <v>43224</v>
      </c>
      <c r="C599" t="s">
        <v>17</v>
      </c>
      <c r="D599" t="s">
        <v>16</v>
      </c>
      <c r="E599">
        <v>10</v>
      </c>
      <c r="F599" t="str">
        <f>INDEX(tblKlant[Regio],MATCH(tblVerkBerek[[#This Row],[Klant]],tblKlant[Klant],0))</f>
        <v>Zuid</v>
      </c>
      <c r="G599" t="str">
        <f>INDEX(tblProd[ProdNaam],MATCH(tblVerkBerek[[#This Row],[Prod]],tblProd[Product],0))</f>
        <v>Prod5</v>
      </c>
      <c r="H599" s="5">
        <f>tblVerkBerek[[#This Row],[Aantal]]*INDEX(tblProd[KostPrijs],MATCH(tblVerkBerek[[#This Row],[Prod]],tblProd[Product],0))</f>
        <v>1400</v>
      </c>
      <c r="I599" s="5">
        <f>tblVerkBerek[[#This Row],[Aantal]]*INDEX(tblProd[VerkPrijs],MATCH(tblVerkBerek[[#This Row],[Prod]],tblProd[Product],0))</f>
        <v>1800</v>
      </c>
      <c r="J599" s="5">
        <f>tblVerkBerek[[#This Row],[Omzet]]-tblVerkBerek[[#This Row],[Kosten]]</f>
        <v>400</v>
      </c>
      <c r="K599" s="4">
        <f>INDEX(tblKlant[Korting],MATCH(tblVerkBerek[[#This Row],[Klant]],tblKlant[Klant],0))</f>
        <v>0.05</v>
      </c>
      <c r="L599" s="5">
        <f>tblVerkBerek[[#This Row],[Omzet]]*(1-tblVerkBerek[[#This Row],[Korting]])-tblVerkBerek[[#This Row],[Kosten]]</f>
        <v>310</v>
      </c>
    </row>
    <row r="600" spans="2:12" x14ac:dyDescent="0.3">
      <c r="B600" s="1">
        <v>43839</v>
      </c>
      <c r="C600" t="s">
        <v>11</v>
      </c>
      <c r="D600" t="s">
        <v>7</v>
      </c>
      <c r="E600">
        <v>10</v>
      </c>
      <c r="F600" t="str">
        <f>INDEX(tblKlant[Regio],MATCH(tblVerkBerek[[#This Row],[Klant]],tblKlant[Klant],0))</f>
        <v>Noord</v>
      </c>
      <c r="G600" t="str">
        <f>INDEX(tblProd[ProdNaam],MATCH(tblVerkBerek[[#This Row],[Prod]],tblProd[Product],0))</f>
        <v>Prod6</v>
      </c>
      <c r="H600" s="5">
        <f>tblVerkBerek[[#This Row],[Aantal]]*INDEX(tblProd[KostPrijs],MATCH(tblVerkBerek[[#This Row],[Prod]],tblProd[Product],0))</f>
        <v>1500</v>
      </c>
      <c r="I600" s="5">
        <f>tblVerkBerek[[#This Row],[Aantal]]*INDEX(tblProd[VerkPrijs],MATCH(tblVerkBerek[[#This Row],[Prod]],tblProd[Product],0))</f>
        <v>2000</v>
      </c>
      <c r="J600" s="5">
        <f>tblVerkBerek[[#This Row],[Omzet]]-tblVerkBerek[[#This Row],[Kosten]]</f>
        <v>500</v>
      </c>
      <c r="K600" s="4">
        <f>INDEX(tblKlant[Korting],MATCH(tblVerkBerek[[#This Row],[Klant]],tblKlant[Klant],0))</f>
        <v>0</v>
      </c>
      <c r="L600" s="5">
        <f>tblVerkBerek[[#This Row],[Omzet]]*(1-tblVerkBerek[[#This Row],[Korting]])-tblVerkBerek[[#This Row],[Kosten]]</f>
        <v>500</v>
      </c>
    </row>
    <row r="601" spans="2:12" x14ac:dyDescent="0.3">
      <c r="B601" s="1">
        <v>43585</v>
      </c>
      <c r="C601" t="s">
        <v>18</v>
      </c>
      <c r="D601" t="s">
        <v>10</v>
      </c>
      <c r="E601">
        <v>14</v>
      </c>
      <c r="F601" t="str">
        <f>INDEX(tblKlant[Regio],MATCH(tblVerkBerek[[#This Row],[Klant]],tblKlant[Klant],0))</f>
        <v>Noord</v>
      </c>
      <c r="G601" t="str">
        <f>INDEX(tblProd[ProdNaam],MATCH(tblVerkBerek[[#This Row],[Prod]],tblProd[Product],0))</f>
        <v>Prod4</v>
      </c>
      <c r="H601" s="5">
        <f>tblVerkBerek[[#This Row],[Aantal]]*INDEX(tblProd[KostPrijs],MATCH(tblVerkBerek[[#This Row],[Prod]],tblProd[Product],0))</f>
        <v>1820</v>
      </c>
      <c r="I601" s="5">
        <f>tblVerkBerek[[#This Row],[Aantal]]*INDEX(tblProd[VerkPrijs],MATCH(tblVerkBerek[[#This Row],[Prod]],tblProd[Product],0))</f>
        <v>2240</v>
      </c>
      <c r="J601" s="5">
        <f>tblVerkBerek[[#This Row],[Omzet]]-tblVerkBerek[[#This Row],[Kosten]]</f>
        <v>420</v>
      </c>
      <c r="K601" s="4">
        <f>INDEX(tblKlant[Korting],MATCH(tblVerkBerek[[#This Row],[Klant]],tblKlant[Klant],0))</f>
        <v>0</v>
      </c>
      <c r="L601" s="5">
        <f>tblVerkBerek[[#This Row],[Omzet]]*(1-tblVerkBerek[[#This Row],[Korting]])-tblVerkBerek[[#This Row],[Kosten]]</f>
        <v>420</v>
      </c>
    </row>
    <row r="602" spans="2:12" x14ac:dyDescent="0.3">
      <c r="B602" s="1">
        <v>43133</v>
      </c>
      <c r="C602" t="s">
        <v>9</v>
      </c>
      <c r="D602" t="s">
        <v>10</v>
      </c>
      <c r="E602">
        <v>8</v>
      </c>
      <c r="F602" t="str">
        <f>INDEX(tblKlant[Regio],MATCH(tblVerkBerek[[#This Row],[Klant]],tblKlant[Klant],0))</f>
        <v>Noord</v>
      </c>
      <c r="G602" t="str">
        <f>INDEX(tblProd[ProdNaam],MATCH(tblVerkBerek[[#This Row],[Prod]],tblProd[Product],0))</f>
        <v>Prod4</v>
      </c>
      <c r="H602" s="5">
        <f>tblVerkBerek[[#This Row],[Aantal]]*INDEX(tblProd[KostPrijs],MATCH(tblVerkBerek[[#This Row],[Prod]],tblProd[Product],0))</f>
        <v>1040</v>
      </c>
      <c r="I602" s="5">
        <f>tblVerkBerek[[#This Row],[Aantal]]*INDEX(tblProd[VerkPrijs],MATCH(tblVerkBerek[[#This Row],[Prod]],tblProd[Product],0))</f>
        <v>1280</v>
      </c>
      <c r="J602" s="5">
        <f>tblVerkBerek[[#This Row],[Omzet]]-tblVerkBerek[[#This Row],[Kosten]]</f>
        <v>240</v>
      </c>
      <c r="K602" s="4">
        <f>INDEX(tblKlant[Korting],MATCH(tblVerkBerek[[#This Row],[Klant]],tblKlant[Klant],0))</f>
        <v>0.1</v>
      </c>
      <c r="L602" s="5">
        <f>tblVerkBerek[[#This Row],[Omzet]]*(1-tblVerkBerek[[#This Row],[Korting]])-tblVerkBerek[[#This Row],[Kosten]]</f>
        <v>112</v>
      </c>
    </row>
    <row r="603" spans="2:12" x14ac:dyDescent="0.3">
      <c r="B603" s="1">
        <v>43305</v>
      </c>
      <c r="C603" t="s">
        <v>13</v>
      </c>
      <c r="D603" t="s">
        <v>5</v>
      </c>
      <c r="E603">
        <v>16</v>
      </c>
      <c r="F603" t="str">
        <f>INDEX(tblKlant[Regio],MATCH(tblVerkBerek[[#This Row],[Klant]],tblKlant[Klant],0))</f>
        <v>Zuid</v>
      </c>
      <c r="G603" t="str">
        <f>INDEX(tblProd[ProdNaam],MATCH(tblVerkBerek[[#This Row],[Prod]],tblProd[Product],0))</f>
        <v>Prod3</v>
      </c>
      <c r="H603" s="5">
        <f>tblVerkBerek[[#This Row],[Aantal]]*INDEX(tblProd[KostPrijs],MATCH(tblVerkBerek[[#This Row],[Prod]],tblProd[Product],0))</f>
        <v>1920</v>
      </c>
      <c r="I603" s="5">
        <f>tblVerkBerek[[#This Row],[Aantal]]*INDEX(tblProd[VerkPrijs],MATCH(tblVerkBerek[[#This Row],[Prod]],tblProd[Product],0))</f>
        <v>2320</v>
      </c>
      <c r="J603" s="5">
        <f>tblVerkBerek[[#This Row],[Omzet]]-tblVerkBerek[[#This Row],[Kosten]]</f>
        <v>400</v>
      </c>
      <c r="K603" s="4">
        <f>INDEX(tblKlant[Korting],MATCH(tblVerkBerek[[#This Row],[Klant]],tblKlant[Klant],0))</f>
        <v>0.05</v>
      </c>
      <c r="L603" s="5">
        <f>tblVerkBerek[[#This Row],[Omzet]]*(1-tblVerkBerek[[#This Row],[Korting]])-tblVerkBerek[[#This Row],[Kosten]]</f>
        <v>284</v>
      </c>
    </row>
    <row r="604" spans="2:12" x14ac:dyDescent="0.3">
      <c r="B604" s="1">
        <v>43532</v>
      </c>
      <c r="C604" t="s">
        <v>13</v>
      </c>
      <c r="D604" t="s">
        <v>7</v>
      </c>
      <c r="E604">
        <v>17</v>
      </c>
      <c r="F604" t="str">
        <f>INDEX(tblKlant[Regio],MATCH(tblVerkBerek[[#This Row],[Klant]],tblKlant[Klant],0))</f>
        <v>Zuid</v>
      </c>
      <c r="G604" t="str">
        <f>INDEX(tblProd[ProdNaam],MATCH(tblVerkBerek[[#This Row],[Prod]],tblProd[Product],0))</f>
        <v>Prod6</v>
      </c>
      <c r="H604" s="5">
        <f>tblVerkBerek[[#This Row],[Aantal]]*INDEX(tblProd[KostPrijs],MATCH(tblVerkBerek[[#This Row],[Prod]],tblProd[Product],0))</f>
        <v>2550</v>
      </c>
      <c r="I604" s="5">
        <f>tblVerkBerek[[#This Row],[Aantal]]*INDEX(tblProd[VerkPrijs],MATCH(tblVerkBerek[[#This Row],[Prod]],tblProd[Product],0))</f>
        <v>3400</v>
      </c>
      <c r="J604" s="5">
        <f>tblVerkBerek[[#This Row],[Omzet]]-tblVerkBerek[[#This Row],[Kosten]]</f>
        <v>850</v>
      </c>
      <c r="K604" s="4">
        <f>INDEX(tblKlant[Korting],MATCH(tblVerkBerek[[#This Row],[Klant]],tblKlant[Klant],0))</f>
        <v>0.05</v>
      </c>
      <c r="L604" s="5">
        <f>tblVerkBerek[[#This Row],[Omzet]]*(1-tblVerkBerek[[#This Row],[Korting]])-tblVerkBerek[[#This Row],[Kosten]]</f>
        <v>680</v>
      </c>
    </row>
    <row r="605" spans="2:12" x14ac:dyDescent="0.3">
      <c r="B605" s="1">
        <v>43173</v>
      </c>
      <c r="C605" t="s">
        <v>17</v>
      </c>
      <c r="D605" t="s">
        <v>19</v>
      </c>
      <c r="E605">
        <v>15</v>
      </c>
      <c r="F605" t="str">
        <f>INDEX(tblKlant[Regio],MATCH(tblVerkBerek[[#This Row],[Klant]],tblKlant[Klant],0))</f>
        <v>Zuid</v>
      </c>
      <c r="G605" t="str">
        <f>INDEX(tblProd[ProdNaam],MATCH(tblVerkBerek[[#This Row],[Prod]],tblProd[Product],0))</f>
        <v>Prod2</v>
      </c>
      <c r="H605" s="5">
        <f>tblVerkBerek[[#This Row],[Aantal]]*INDEX(tblProd[KostPrijs],MATCH(tblVerkBerek[[#This Row],[Prod]],tblProd[Product],0))</f>
        <v>1650</v>
      </c>
      <c r="I605" s="5">
        <f>tblVerkBerek[[#This Row],[Aantal]]*INDEX(tblProd[VerkPrijs],MATCH(tblVerkBerek[[#This Row],[Prod]],tblProd[Product],0))</f>
        <v>2025</v>
      </c>
      <c r="J605" s="5">
        <f>tblVerkBerek[[#This Row],[Omzet]]-tblVerkBerek[[#This Row],[Kosten]]</f>
        <v>375</v>
      </c>
      <c r="K605" s="4">
        <f>INDEX(tblKlant[Korting],MATCH(tblVerkBerek[[#This Row],[Klant]],tblKlant[Klant],0))</f>
        <v>0.05</v>
      </c>
      <c r="L605" s="5">
        <f>tblVerkBerek[[#This Row],[Omzet]]*(1-tblVerkBerek[[#This Row],[Korting]])-tblVerkBerek[[#This Row],[Kosten]]</f>
        <v>273.75</v>
      </c>
    </row>
    <row r="606" spans="2:12" x14ac:dyDescent="0.3">
      <c r="B606" s="1">
        <v>43157</v>
      </c>
      <c r="C606" t="s">
        <v>18</v>
      </c>
      <c r="D606" t="s">
        <v>5</v>
      </c>
      <c r="E606">
        <v>8</v>
      </c>
      <c r="F606" t="str">
        <f>INDEX(tblKlant[Regio],MATCH(tblVerkBerek[[#This Row],[Klant]],tblKlant[Klant],0))</f>
        <v>Noord</v>
      </c>
      <c r="G606" t="str">
        <f>INDEX(tblProd[ProdNaam],MATCH(tblVerkBerek[[#This Row],[Prod]],tblProd[Product],0))</f>
        <v>Prod3</v>
      </c>
      <c r="H606" s="5">
        <f>tblVerkBerek[[#This Row],[Aantal]]*INDEX(tblProd[KostPrijs],MATCH(tblVerkBerek[[#This Row],[Prod]],tblProd[Product],0))</f>
        <v>960</v>
      </c>
      <c r="I606" s="5">
        <f>tblVerkBerek[[#This Row],[Aantal]]*INDEX(tblProd[VerkPrijs],MATCH(tblVerkBerek[[#This Row],[Prod]],tblProd[Product],0))</f>
        <v>1160</v>
      </c>
      <c r="J606" s="5">
        <f>tblVerkBerek[[#This Row],[Omzet]]-tblVerkBerek[[#This Row],[Kosten]]</f>
        <v>200</v>
      </c>
      <c r="K606" s="4">
        <f>INDEX(tblKlant[Korting],MATCH(tblVerkBerek[[#This Row],[Klant]],tblKlant[Klant],0))</f>
        <v>0</v>
      </c>
      <c r="L606" s="5">
        <f>tblVerkBerek[[#This Row],[Omzet]]*(1-tblVerkBerek[[#This Row],[Korting]])-tblVerkBerek[[#This Row],[Kosten]]</f>
        <v>200</v>
      </c>
    </row>
    <row r="607" spans="2:12" x14ac:dyDescent="0.3">
      <c r="B607" s="1">
        <v>43757</v>
      </c>
      <c r="C607" t="s">
        <v>18</v>
      </c>
      <c r="D607" t="s">
        <v>14</v>
      </c>
      <c r="E607">
        <v>19</v>
      </c>
      <c r="F607" t="str">
        <f>INDEX(tblKlant[Regio],MATCH(tblVerkBerek[[#This Row],[Klant]],tblKlant[Klant],0))</f>
        <v>Noord</v>
      </c>
      <c r="G607" t="str">
        <f>INDEX(tblProd[ProdNaam],MATCH(tblVerkBerek[[#This Row],[Prod]],tblProd[Product],0))</f>
        <v>Prod1</v>
      </c>
      <c r="H607" s="5">
        <f>tblVerkBerek[[#This Row],[Aantal]]*INDEX(tblProd[KostPrijs],MATCH(tblVerkBerek[[#This Row],[Prod]],tblProd[Product],0))</f>
        <v>1900</v>
      </c>
      <c r="I607" s="5">
        <f>tblVerkBerek[[#This Row],[Aantal]]*INDEX(tblProd[VerkPrijs],MATCH(tblVerkBerek[[#This Row],[Prod]],tblProd[Product],0))</f>
        <v>2375</v>
      </c>
      <c r="J607" s="5">
        <f>tblVerkBerek[[#This Row],[Omzet]]-tblVerkBerek[[#This Row],[Kosten]]</f>
        <v>475</v>
      </c>
      <c r="K607" s="4">
        <f>INDEX(tblKlant[Korting],MATCH(tblVerkBerek[[#This Row],[Klant]],tblKlant[Klant],0))</f>
        <v>0</v>
      </c>
      <c r="L607" s="5">
        <f>tblVerkBerek[[#This Row],[Omzet]]*(1-tblVerkBerek[[#This Row],[Korting]])-tblVerkBerek[[#This Row],[Kosten]]</f>
        <v>475</v>
      </c>
    </row>
    <row r="608" spans="2:12" x14ac:dyDescent="0.3">
      <c r="B608" s="1">
        <v>43888</v>
      </c>
      <c r="C608" t="s">
        <v>9</v>
      </c>
      <c r="D608" t="s">
        <v>16</v>
      </c>
      <c r="E608">
        <v>10</v>
      </c>
      <c r="F608" t="str">
        <f>INDEX(tblKlant[Regio],MATCH(tblVerkBerek[[#This Row],[Klant]],tblKlant[Klant],0))</f>
        <v>Noord</v>
      </c>
      <c r="G608" t="str">
        <f>INDEX(tblProd[ProdNaam],MATCH(tblVerkBerek[[#This Row],[Prod]],tblProd[Product],0))</f>
        <v>Prod5</v>
      </c>
      <c r="H608" s="5">
        <f>tblVerkBerek[[#This Row],[Aantal]]*INDEX(tblProd[KostPrijs],MATCH(tblVerkBerek[[#This Row],[Prod]],tblProd[Product],0))</f>
        <v>1400</v>
      </c>
      <c r="I608" s="5">
        <f>tblVerkBerek[[#This Row],[Aantal]]*INDEX(tblProd[VerkPrijs],MATCH(tblVerkBerek[[#This Row],[Prod]],tblProd[Product],0))</f>
        <v>1800</v>
      </c>
      <c r="J608" s="5">
        <f>tblVerkBerek[[#This Row],[Omzet]]-tblVerkBerek[[#This Row],[Kosten]]</f>
        <v>400</v>
      </c>
      <c r="K608" s="4">
        <f>INDEX(tblKlant[Korting],MATCH(tblVerkBerek[[#This Row],[Klant]],tblKlant[Klant],0))</f>
        <v>0.1</v>
      </c>
      <c r="L608" s="5">
        <f>tblVerkBerek[[#This Row],[Omzet]]*(1-tblVerkBerek[[#This Row],[Korting]])-tblVerkBerek[[#This Row],[Kosten]]</f>
        <v>220</v>
      </c>
    </row>
    <row r="609" spans="2:12" x14ac:dyDescent="0.3">
      <c r="B609" s="1">
        <v>43495</v>
      </c>
      <c r="C609" t="s">
        <v>4</v>
      </c>
      <c r="D609" t="s">
        <v>19</v>
      </c>
      <c r="E609">
        <v>16</v>
      </c>
      <c r="F609" t="str">
        <f>INDEX(tblKlant[Regio],MATCH(tblVerkBerek[[#This Row],[Klant]],tblKlant[Klant],0))</f>
        <v>Zuid</v>
      </c>
      <c r="G609" t="str">
        <f>INDEX(tblProd[ProdNaam],MATCH(tblVerkBerek[[#This Row],[Prod]],tblProd[Product],0))</f>
        <v>Prod2</v>
      </c>
      <c r="H609" s="5">
        <f>tblVerkBerek[[#This Row],[Aantal]]*INDEX(tblProd[KostPrijs],MATCH(tblVerkBerek[[#This Row],[Prod]],tblProd[Product],0))</f>
        <v>1760</v>
      </c>
      <c r="I609" s="5">
        <f>tblVerkBerek[[#This Row],[Aantal]]*INDEX(tblProd[VerkPrijs],MATCH(tblVerkBerek[[#This Row],[Prod]],tblProd[Product],0))</f>
        <v>2160</v>
      </c>
      <c r="J609" s="5">
        <f>tblVerkBerek[[#This Row],[Omzet]]-tblVerkBerek[[#This Row],[Kosten]]</f>
        <v>400</v>
      </c>
      <c r="K609" s="4">
        <f>INDEX(tblKlant[Korting],MATCH(tblVerkBerek[[#This Row],[Klant]],tblKlant[Klant],0))</f>
        <v>0.05</v>
      </c>
      <c r="L609" s="5">
        <f>tblVerkBerek[[#This Row],[Omzet]]*(1-tblVerkBerek[[#This Row],[Korting]])-tblVerkBerek[[#This Row],[Kosten]]</f>
        <v>292</v>
      </c>
    </row>
    <row r="610" spans="2:12" x14ac:dyDescent="0.3">
      <c r="B610" s="1">
        <v>43266</v>
      </c>
      <c r="C610" t="s">
        <v>6</v>
      </c>
      <c r="D610" t="s">
        <v>14</v>
      </c>
      <c r="E610">
        <v>7</v>
      </c>
      <c r="F610" t="str">
        <f>INDEX(tblKlant[Regio],MATCH(tblVerkBerek[[#This Row],[Klant]],tblKlant[Klant],0))</f>
        <v>Noord</v>
      </c>
      <c r="G610" t="str">
        <f>INDEX(tblProd[ProdNaam],MATCH(tblVerkBerek[[#This Row],[Prod]],tblProd[Product],0))</f>
        <v>Prod1</v>
      </c>
      <c r="H610" s="5">
        <f>tblVerkBerek[[#This Row],[Aantal]]*INDEX(tblProd[KostPrijs],MATCH(tblVerkBerek[[#This Row],[Prod]],tblProd[Product],0))</f>
        <v>700</v>
      </c>
      <c r="I610" s="5">
        <f>tblVerkBerek[[#This Row],[Aantal]]*INDEX(tblProd[VerkPrijs],MATCH(tblVerkBerek[[#This Row],[Prod]],tblProd[Product],0))</f>
        <v>875</v>
      </c>
      <c r="J610" s="5">
        <f>tblVerkBerek[[#This Row],[Omzet]]-tblVerkBerek[[#This Row],[Kosten]]</f>
        <v>175</v>
      </c>
      <c r="K610" s="4">
        <f>INDEX(tblKlant[Korting],MATCH(tblVerkBerek[[#This Row],[Klant]],tblKlant[Klant],0))</f>
        <v>0</v>
      </c>
      <c r="L610" s="5">
        <f>tblVerkBerek[[#This Row],[Omzet]]*(1-tblVerkBerek[[#This Row],[Korting]])-tblVerkBerek[[#This Row],[Kosten]]</f>
        <v>175</v>
      </c>
    </row>
    <row r="611" spans="2:12" x14ac:dyDescent="0.3">
      <c r="B611" s="1">
        <v>43117</v>
      </c>
      <c r="C611" t="s">
        <v>4</v>
      </c>
      <c r="D611" t="s">
        <v>7</v>
      </c>
      <c r="E611">
        <v>14</v>
      </c>
      <c r="F611" t="str">
        <f>INDEX(tblKlant[Regio],MATCH(tblVerkBerek[[#This Row],[Klant]],tblKlant[Klant],0))</f>
        <v>Zuid</v>
      </c>
      <c r="G611" t="str">
        <f>INDEX(tblProd[ProdNaam],MATCH(tblVerkBerek[[#This Row],[Prod]],tblProd[Product],0))</f>
        <v>Prod6</v>
      </c>
      <c r="H611" s="5">
        <f>tblVerkBerek[[#This Row],[Aantal]]*INDEX(tblProd[KostPrijs],MATCH(tblVerkBerek[[#This Row],[Prod]],tblProd[Product],0))</f>
        <v>2100</v>
      </c>
      <c r="I611" s="5">
        <f>tblVerkBerek[[#This Row],[Aantal]]*INDEX(tblProd[VerkPrijs],MATCH(tblVerkBerek[[#This Row],[Prod]],tblProd[Product],0))</f>
        <v>2800</v>
      </c>
      <c r="J611" s="5">
        <f>tblVerkBerek[[#This Row],[Omzet]]-tblVerkBerek[[#This Row],[Kosten]]</f>
        <v>700</v>
      </c>
      <c r="K611" s="4">
        <f>INDEX(tblKlant[Korting],MATCH(tblVerkBerek[[#This Row],[Klant]],tblKlant[Klant],0))</f>
        <v>0.05</v>
      </c>
      <c r="L611" s="5">
        <f>tblVerkBerek[[#This Row],[Omzet]]*(1-tblVerkBerek[[#This Row],[Korting]])-tblVerkBerek[[#This Row],[Kosten]]</f>
        <v>560</v>
      </c>
    </row>
    <row r="612" spans="2:12" x14ac:dyDescent="0.3">
      <c r="B612" s="1">
        <v>43543</v>
      </c>
      <c r="C612" t="s">
        <v>12</v>
      </c>
      <c r="D612" t="s">
        <v>10</v>
      </c>
      <c r="E612">
        <v>16</v>
      </c>
      <c r="F612" t="str">
        <f>INDEX(tblKlant[Regio],MATCH(tblVerkBerek[[#This Row],[Klant]],tblKlant[Klant],0))</f>
        <v>Noord</v>
      </c>
      <c r="G612" t="str">
        <f>INDEX(tblProd[ProdNaam],MATCH(tblVerkBerek[[#This Row],[Prod]],tblProd[Product],0))</f>
        <v>Prod4</v>
      </c>
      <c r="H612" s="5">
        <f>tblVerkBerek[[#This Row],[Aantal]]*INDEX(tblProd[KostPrijs],MATCH(tblVerkBerek[[#This Row],[Prod]],tblProd[Product],0))</f>
        <v>2080</v>
      </c>
      <c r="I612" s="5">
        <f>tblVerkBerek[[#This Row],[Aantal]]*INDEX(tblProd[VerkPrijs],MATCH(tblVerkBerek[[#This Row],[Prod]],tblProd[Product],0))</f>
        <v>2560</v>
      </c>
      <c r="J612" s="5">
        <f>tblVerkBerek[[#This Row],[Omzet]]-tblVerkBerek[[#This Row],[Kosten]]</f>
        <v>480</v>
      </c>
      <c r="K612" s="4">
        <f>INDEX(tblKlant[Korting],MATCH(tblVerkBerek[[#This Row],[Klant]],tblKlant[Klant],0))</f>
        <v>0.01</v>
      </c>
      <c r="L612" s="5">
        <f>tblVerkBerek[[#This Row],[Omzet]]*(1-tblVerkBerek[[#This Row],[Korting]])-tblVerkBerek[[#This Row],[Kosten]]</f>
        <v>454.40000000000009</v>
      </c>
    </row>
    <row r="613" spans="2:12" x14ac:dyDescent="0.3">
      <c r="B613" s="1">
        <v>43885</v>
      </c>
      <c r="C613" t="s">
        <v>4</v>
      </c>
      <c r="D613" t="s">
        <v>19</v>
      </c>
      <c r="E613">
        <v>13</v>
      </c>
      <c r="F613" t="str">
        <f>INDEX(tblKlant[Regio],MATCH(tblVerkBerek[[#This Row],[Klant]],tblKlant[Klant],0))</f>
        <v>Zuid</v>
      </c>
      <c r="G613" t="str">
        <f>INDEX(tblProd[ProdNaam],MATCH(tblVerkBerek[[#This Row],[Prod]],tblProd[Product],0))</f>
        <v>Prod2</v>
      </c>
      <c r="H613" s="5">
        <f>tblVerkBerek[[#This Row],[Aantal]]*INDEX(tblProd[KostPrijs],MATCH(tblVerkBerek[[#This Row],[Prod]],tblProd[Product],0))</f>
        <v>1430</v>
      </c>
      <c r="I613" s="5">
        <f>tblVerkBerek[[#This Row],[Aantal]]*INDEX(tblProd[VerkPrijs],MATCH(tblVerkBerek[[#This Row],[Prod]],tblProd[Product],0))</f>
        <v>1755</v>
      </c>
      <c r="J613" s="5">
        <f>tblVerkBerek[[#This Row],[Omzet]]-tblVerkBerek[[#This Row],[Kosten]]</f>
        <v>325</v>
      </c>
      <c r="K613" s="4">
        <f>INDEX(tblKlant[Korting],MATCH(tblVerkBerek[[#This Row],[Klant]],tblKlant[Klant],0))</f>
        <v>0.05</v>
      </c>
      <c r="L613" s="5">
        <f>tblVerkBerek[[#This Row],[Omzet]]*(1-tblVerkBerek[[#This Row],[Korting]])-tblVerkBerek[[#This Row],[Kosten]]</f>
        <v>237.25</v>
      </c>
    </row>
    <row r="614" spans="2:12" x14ac:dyDescent="0.3">
      <c r="B614" s="1">
        <v>43296</v>
      </c>
      <c r="C614" t="s">
        <v>11</v>
      </c>
      <c r="D614" t="s">
        <v>14</v>
      </c>
      <c r="E614">
        <v>6</v>
      </c>
      <c r="F614" t="str">
        <f>INDEX(tblKlant[Regio],MATCH(tblVerkBerek[[#This Row],[Klant]],tblKlant[Klant],0))</f>
        <v>Noord</v>
      </c>
      <c r="G614" t="str">
        <f>INDEX(tblProd[ProdNaam],MATCH(tblVerkBerek[[#This Row],[Prod]],tblProd[Product],0))</f>
        <v>Prod1</v>
      </c>
      <c r="H614" s="5">
        <f>tblVerkBerek[[#This Row],[Aantal]]*INDEX(tblProd[KostPrijs],MATCH(tblVerkBerek[[#This Row],[Prod]],tblProd[Product],0))</f>
        <v>600</v>
      </c>
      <c r="I614" s="5">
        <f>tblVerkBerek[[#This Row],[Aantal]]*INDEX(tblProd[VerkPrijs],MATCH(tblVerkBerek[[#This Row],[Prod]],tblProd[Product],0))</f>
        <v>750</v>
      </c>
      <c r="J614" s="5">
        <f>tblVerkBerek[[#This Row],[Omzet]]-tblVerkBerek[[#This Row],[Kosten]]</f>
        <v>150</v>
      </c>
      <c r="K614" s="4">
        <f>INDEX(tblKlant[Korting],MATCH(tblVerkBerek[[#This Row],[Klant]],tblKlant[Klant],0))</f>
        <v>0</v>
      </c>
      <c r="L614" s="5">
        <f>tblVerkBerek[[#This Row],[Omzet]]*(1-tblVerkBerek[[#This Row],[Korting]])-tblVerkBerek[[#This Row],[Kosten]]</f>
        <v>150</v>
      </c>
    </row>
    <row r="615" spans="2:12" x14ac:dyDescent="0.3">
      <c r="B615" s="1">
        <v>43676</v>
      </c>
      <c r="C615" t="s">
        <v>18</v>
      </c>
      <c r="D615" t="s">
        <v>10</v>
      </c>
      <c r="E615">
        <v>16</v>
      </c>
      <c r="F615" t="str">
        <f>INDEX(tblKlant[Regio],MATCH(tblVerkBerek[[#This Row],[Klant]],tblKlant[Klant],0))</f>
        <v>Noord</v>
      </c>
      <c r="G615" t="str">
        <f>INDEX(tblProd[ProdNaam],MATCH(tblVerkBerek[[#This Row],[Prod]],tblProd[Product],0))</f>
        <v>Prod4</v>
      </c>
      <c r="H615" s="5">
        <f>tblVerkBerek[[#This Row],[Aantal]]*INDEX(tblProd[KostPrijs],MATCH(tblVerkBerek[[#This Row],[Prod]],tblProd[Product],0))</f>
        <v>2080</v>
      </c>
      <c r="I615" s="5">
        <f>tblVerkBerek[[#This Row],[Aantal]]*INDEX(tblProd[VerkPrijs],MATCH(tblVerkBerek[[#This Row],[Prod]],tblProd[Product],0))</f>
        <v>2560</v>
      </c>
      <c r="J615" s="5">
        <f>tblVerkBerek[[#This Row],[Omzet]]-tblVerkBerek[[#This Row],[Kosten]]</f>
        <v>480</v>
      </c>
      <c r="K615" s="4">
        <f>INDEX(tblKlant[Korting],MATCH(tblVerkBerek[[#This Row],[Klant]],tblKlant[Klant],0))</f>
        <v>0</v>
      </c>
      <c r="L615" s="5">
        <f>tblVerkBerek[[#This Row],[Omzet]]*(1-tblVerkBerek[[#This Row],[Korting]])-tblVerkBerek[[#This Row],[Kosten]]</f>
        <v>480</v>
      </c>
    </row>
    <row r="616" spans="2:12" x14ac:dyDescent="0.3">
      <c r="B616" s="1">
        <v>43103</v>
      </c>
      <c r="C616" t="s">
        <v>4</v>
      </c>
      <c r="D616" t="s">
        <v>10</v>
      </c>
      <c r="E616">
        <v>13</v>
      </c>
      <c r="F616" t="str">
        <f>INDEX(tblKlant[Regio],MATCH(tblVerkBerek[[#This Row],[Klant]],tblKlant[Klant],0))</f>
        <v>Zuid</v>
      </c>
      <c r="G616" t="str">
        <f>INDEX(tblProd[ProdNaam],MATCH(tblVerkBerek[[#This Row],[Prod]],tblProd[Product],0))</f>
        <v>Prod4</v>
      </c>
      <c r="H616" s="5">
        <f>tblVerkBerek[[#This Row],[Aantal]]*INDEX(tblProd[KostPrijs],MATCH(tblVerkBerek[[#This Row],[Prod]],tblProd[Product],0))</f>
        <v>1690</v>
      </c>
      <c r="I616" s="5">
        <f>tblVerkBerek[[#This Row],[Aantal]]*INDEX(tblProd[VerkPrijs],MATCH(tblVerkBerek[[#This Row],[Prod]],tblProd[Product],0))</f>
        <v>2080</v>
      </c>
      <c r="J616" s="5">
        <f>tblVerkBerek[[#This Row],[Omzet]]-tblVerkBerek[[#This Row],[Kosten]]</f>
        <v>390</v>
      </c>
      <c r="K616" s="4">
        <f>INDEX(tblKlant[Korting],MATCH(tblVerkBerek[[#This Row],[Klant]],tblKlant[Klant],0))</f>
        <v>0.05</v>
      </c>
      <c r="L616" s="5">
        <f>tblVerkBerek[[#This Row],[Omzet]]*(1-tblVerkBerek[[#This Row],[Korting]])-tblVerkBerek[[#This Row],[Kosten]]</f>
        <v>286</v>
      </c>
    </row>
    <row r="617" spans="2:12" x14ac:dyDescent="0.3">
      <c r="B617" s="1">
        <v>43732</v>
      </c>
      <c r="C617" t="s">
        <v>6</v>
      </c>
      <c r="D617" t="s">
        <v>5</v>
      </c>
      <c r="E617">
        <v>12</v>
      </c>
      <c r="F617" t="str">
        <f>INDEX(tblKlant[Regio],MATCH(tblVerkBerek[[#This Row],[Klant]],tblKlant[Klant],0))</f>
        <v>Noord</v>
      </c>
      <c r="G617" t="str">
        <f>INDEX(tblProd[ProdNaam],MATCH(tblVerkBerek[[#This Row],[Prod]],tblProd[Product],0))</f>
        <v>Prod3</v>
      </c>
      <c r="H617" s="5">
        <f>tblVerkBerek[[#This Row],[Aantal]]*INDEX(tblProd[KostPrijs],MATCH(tblVerkBerek[[#This Row],[Prod]],tblProd[Product],0))</f>
        <v>1440</v>
      </c>
      <c r="I617" s="5">
        <f>tblVerkBerek[[#This Row],[Aantal]]*INDEX(tblProd[VerkPrijs],MATCH(tblVerkBerek[[#This Row],[Prod]],tblProd[Product],0))</f>
        <v>1740</v>
      </c>
      <c r="J617" s="5">
        <f>tblVerkBerek[[#This Row],[Omzet]]-tblVerkBerek[[#This Row],[Kosten]]</f>
        <v>300</v>
      </c>
      <c r="K617" s="4">
        <f>INDEX(tblKlant[Korting],MATCH(tblVerkBerek[[#This Row],[Klant]],tblKlant[Klant],0))</f>
        <v>0</v>
      </c>
      <c r="L617" s="5">
        <f>tblVerkBerek[[#This Row],[Omzet]]*(1-tblVerkBerek[[#This Row],[Korting]])-tblVerkBerek[[#This Row],[Kosten]]</f>
        <v>300</v>
      </c>
    </row>
    <row r="618" spans="2:12" x14ac:dyDescent="0.3">
      <c r="B618" s="1">
        <v>43495</v>
      </c>
      <c r="C618" t="s">
        <v>13</v>
      </c>
      <c r="D618" t="s">
        <v>16</v>
      </c>
      <c r="E618">
        <v>6</v>
      </c>
      <c r="F618" t="str">
        <f>INDEX(tblKlant[Regio],MATCH(tblVerkBerek[[#This Row],[Klant]],tblKlant[Klant],0))</f>
        <v>Zuid</v>
      </c>
      <c r="G618" t="str">
        <f>INDEX(tblProd[ProdNaam],MATCH(tblVerkBerek[[#This Row],[Prod]],tblProd[Product],0))</f>
        <v>Prod5</v>
      </c>
      <c r="H618" s="5">
        <f>tblVerkBerek[[#This Row],[Aantal]]*INDEX(tblProd[KostPrijs],MATCH(tblVerkBerek[[#This Row],[Prod]],tblProd[Product],0))</f>
        <v>840</v>
      </c>
      <c r="I618" s="5">
        <f>tblVerkBerek[[#This Row],[Aantal]]*INDEX(tblProd[VerkPrijs],MATCH(tblVerkBerek[[#This Row],[Prod]],tblProd[Product],0))</f>
        <v>1080</v>
      </c>
      <c r="J618" s="5">
        <f>tblVerkBerek[[#This Row],[Omzet]]-tblVerkBerek[[#This Row],[Kosten]]</f>
        <v>240</v>
      </c>
      <c r="K618" s="4">
        <f>INDEX(tblKlant[Korting],MATCH(tblVerkBerek[[#This Row],[Klant]],tblKlant[Klant],0))</f>
        <v>0.05</v>
      </c>
      <c r="L618" s="5">
        <f>tblVerkBerek[[#This Row],[Omzet]]*(1-tblVerkBerek[[#This Row],[Korting]])-tblVerkBerek[[#This Row],[Kosten]]</f>
        <v>186</v>
      </c>
    </row>
    <row r="619" spans="2:12" x14ac:dyDescent="0.3">
      <c r="B619" s="1">
        <v>43233</v>
      </c>
      <c r="C619" t="s">
        <v>6</v>
      </c>
      <c r="D619" t="s">
        <v>10</v>
      </c>
      <c r="E619">
        <v>7</v>
      </c>
      <c r="F619" t="str">
        <f>INDEX(tblKlant[Regio],MATCH(tblVerkBerek[[#This Row],[Klant]],tblKlant[Klant],0))</f>
        <v>Noord</v>
      </c>
      <c r="G619" t="str">
        <f>INDEX(tblProd[ProdNaam],MATCH(tblVerkBerek[[#This Row],[Prod]],tblProd[Product],0))</f>
        <v>Prod4</v>
      </c>
      <c r="H619" s="5">
        <f>tblVerkBerek[[#This Row],[Aantal]]*INDEX(tblProd[KostPrijs],MATCH(tblVerkBerek[[#This Row],[Prod]],tblProd[Product],0))</f>
        <v>910</v>
      </c>
      <c r="I619" s="5">
        <f>tblVerkBerek[[#This Row],[Aantal]]*INDEX(tblProd[VerkPrijs],MATCH(tblVerkBerek[[#This Row],[Prod]],tblProd[Product],0))</f>
        <v>1120</v>
      </c>
      <c r="J619" s="5">
        <f>tblVerkBerek[[#This Row],[Omzet]]-tblVerkBerek[[#This Row],[Kosten]]</f>
        <v>210</v>
      </c>
      <c r="K619" s="4">
        <f>INDEX(tblKlant[Korting],MATCH(tblVerkBerek[[#This Row],[Klant]],tblKlant[Klant],0))</f>
        <v>0</v>
      </c>
      <c r="L619" s="5">
        <f>tblVerkBerek[[#This Row],[Omzet]]*(1-tblVerkBerek[[#This Row],[Korting]])-tblVerkBerek[[#This Row],[Kosten]]</f>
        <v>210</v>
      </c>
    </row>
    <row r="620" spans="2:12" x14ac:dyDescent="0.3">
      <c r="B620" s="1">
        <v>43486</v>
      </c>
      <c r="C620" t="s">
        <v>8</v>
      </c>
      <c r="D620" t="s">
        <v>7</v>
      </c>
      <c r="E620">
        <v>12</v>
      </c>
      <c r="F620" t="str">
        <f>INDEX(tblKlant[Regio],MATCH(tblVerkBerek[[#This Row],[Klant]],tblKlant[Klant],0))</f>
        <v>Zuid</v>
      </c>
      <c r="G620" t="str">
        <f>INDEX(tblProd[ProdNaam],MATCH(tblVerkBerek[[#This Row],[Prod]],tblProd[Product],0))</f>
        <v>Prod6</v>
      </c>
      <c r="H620" s="5">
        <f>tblVerkBerek[[#This Row],[Aantal]]*INDEX(tblProd[KostPrijs],MATCH(tblVerkBerek[[#This Row],[Prod]],tblProd[Product],0))</f>
        <v>1800</v>
      </c>
      <c r="I620" s="5">
        <f>tblVerkBerek[[#This Row],[Aantal]]*INDEX(tblProd[VerkPrijs],MATCH(tblVerkBerek[[#This Row],[Prod]],tblProd[Product],0))</f>
        <v>2400</v>
      </c>
      <c r="J620" s="5">
        <f>tblVerkBerek[[#This Row],[Omzet]]-tblVerkBerek[[#This Row],[Kosten]]</f>
        <v>600</v>
      </c>
      <c r="K620" s="4">
        <f>INDEX(tblKlant[Korting],MATCH(tblVerkBerek[[#This Row],[Klant]],tblKlant[Klant],0))</f>
        <v>0.01</v>
      </c>
      <c r="L620" s="5">
        <f>tblVerkBerek[[#This Row],[Omzet]]*(1-tblVerkBerek[[#This Row],[Korting]])-tblVerkBerek[[#This Row],[Kosten]]</f>
        <v>576</v>
      </c>
    </row>
    <row r="621" spans="2:12" x14ac:dyDescent="0.3">
      <c r="B621" s="1">
        <v>43299</v>
      </c>
      <c r="C621" t="s">
        <v>12</v>
      </c>
      <c r="D621" t="s">
        <v>5</v>
      </c>
      <c r="E621">
        <v>18</v>
      </c>
      <c r="F621" t="str">
        <f>INDEX(tblKlant[Regio],MATCH(tblVerkBerek[[#This Row],[Klant]],tblKlant[Klant],0))</f>
        <v>Noord</v>
      </c>
      <c r="G621" t="str">
        <f>INDEX(tblProd[ProdNaam],MATCH(tblVerkBerek[[#This Row],[Prod]],tblProd[Product],0))</f>
        <v>Prod3</v>
      </c>
      <c r="H621" s="5">
        <f>tblVerkBerek[[#This Row],[Aantal]]*INDEX(tblProd[KostPrijs],MATCH(tblVerkBerek[[#This Row],[Prod]],tblProd[Product],0))</f>
        <v>2160</v>
      </c>
      <c r="I621" s="5">
        <f>tblVerkBerek[[#This Row],[Aantal]]*INDEX(tblProd[VerkPrijs],MATCH(tblVerkBerek[[#This Row],[Prod]],tblProd[Product],0))</f>
        <v>2610</v>
      </c>
      <c r="J621" s="5">
        <f>tblVerkBerek[[#This Row],[Omzet]]-tblVerkBerek[[#This Row],[Kosten]]</f>
        <v>450</v>
      </c>
      <c r="K621" s="4">
        <f>INDEX(tblKlant[Korting],MATCH(tblVerkBerek[[#This Row],[Klant]],tblKlant[Klant],0))</f>
        <v>0.01</v>
      </c>
      <c r="L621" s="5">
        <f>tblVerkBerek[[#This Row],[Omzet]]*(1-tblVerkBerek[[#This Row],[Korting]])-tblVerkBerek[[#This Row],[Kosten]]</f>
        <v>423.90000000000009</v>
      </c>
    </row>
    <row r="622" spans="2:12" x14ac:dyDescent="0.3">
      <c r="B622" s="1">
        <v>43291</v>
      </c>
      <c r="C622" t="s">
        <v>13</v>
      </c>
      <c r="D622" t="s">
        <v>14</v>
      </c>
      <c r="E622">
        <v>14</v>
      </c>
      <c r="F622" t="str">
        <f>INDEX(tblKlant[Regio],MATCH(tblVerkBerek[[#This Row],[Klant]],tblKlant[Klant],0))</f>
        <v>Zuid</v>
      </c>
      <c r="G622" t="str">
        <f>INDEX(tblProd[ProdNaam],MATCH(tblVerkBerek[[#This Row],[Prod]],tblProd[Product],0))</f>
        <v>Prod1</v>
      </c>
      <c r="H622" s="5">
        <f>tblVerkBerek[[#This Row],[Aantal]]*INDEX(tblProd[KostPrijs],MATCH(tblVerkBerek[[#This Row],[Prod]],tblProd[Product],0))</f>
        <v>1400</v>
      </c>
      <c r="I622" s="5">
        <f>tblVerkBerek[[#This Row],[Aantal]]*INDEX(tblProd[VerkPrijs],MATCH(tblVerkBerek[[#This Row],[Prod]],tblProd[Product],0))</f>
        <v>1750</v>
      </c>
      <c r="J622" s="5">
        <f>tblVerkBerek[[#This Row],[Omzet]]-tblVerkBerek[[#This Row],[Kosten]]</f>
        <v>350</v>
      </c>
      <c r="K622" s="4">
        <f>INDEX(tblKlant[Korting],MATCH(tblVerkBerek[[#This Row],[Klant]],tblKlant[Klant],0))</f>
        <v>0.05</v>
      </c>
      <c r="L622" s="5">
        <f>tblVerkBerek[[#This Row],[Omzet]]*(1-tblVerkBerek[[#This Row],[Korting]])-tblVerkBerek[[#This Row],[Kosten]]</f>
        <v>262.5</v>
      </c>
    </row>
    <row r="623" spans="2:12" x14ac:dyDescent="0.3">
      <c r="B623" s="1">
        <v>43649</v>
      </c>
      <c r="C623" t="s">
        <v>18</v>
      </c>
      <c r="D623" t="s">
        <v>10</v>
      </c>
      <c r="E623">
        <v>16</v>
      </c>
      <c r="F623" t="str">
        <f>INDEX(tblKlant[Regio],MATCH(tblVerkBerek[[#This Row],[Klant]],tblKlant[Klant],0))</f>
        <v>Noord</v>
      </c>
      <c r="G623" t="str">
        <f>INDEX(tblProd[ProdNaam],MATCH(tblVerkBerek[[#This Row],[Prod]],tblProd[Product],0))</f>
        <v>Prod4</v>
      </c>
      <c r="H623" s="5">
        <f>tblVerkBerek[[#This Row],[Aantal]]*INDEX(tblProd[KostPrijs],MATCH(tblVerkBerek[[#This Row],[Prod]],tblProd[Product],0))</f>
        <v>2080</v>
      </c>
      <c r="I623" s="5">
        <f>tblVerkBerek[[#This Row],[Aantal]]*INDEX(tblProd[VerkPrijs],MATCH(tblVerkBerek[[#This Row],[Prod]],tblProd[Product],0))</f>
        <v>2560</v>
      </c>
      <c r="J623" s="5">
        <f>tblVerkBerek[[#This Row],[Omzet]]-tblVerkBerek[[#This Row],[Kosten]]</f>
        <v>480</v>
      </c>
      <c r="K623" s="4">
        <f>INDEX(tblKlant[Korting],MATCH(tblVerkBerek[[#This Row],[Klant]],tblKlant[Klant],0))</f>
        <v>0</v>
      </c>
      <c r="L623" s="5">
        <f>tblVerkBerek[[#This Row],[Omzet]]*(1-tblVerkBerek[[#This Row],[Korting]])-tblVerkBerek[[#This Row],[Kosten]]</f>
        <v>480</v>
      </c>
    </row>
    <row r="624" spans="2:12" x14ac:dyDescent="0.3">
      <c r="B624" s="1">
        <v>43571</v>
      </c>
      <c r="C624" t="s">
        <v>8</v>
      </c>
      <c r="D624" t="s">
        <v>10</v>
      </c>
      <c r="E624">
        <v>7</v>
      </c>
      <c r="F624" t="str">
        <f>INDEX(tblKlant[Regio],MATCH(tblVerkBerek[[#This Row],[Klant]],tblKlant[Klant],0))</f>
        <v>Zuid</v>
      </c>
      <c r="G624" t="str">
        <f>INDEX(tblProd[ProdNaam],MATCH(tblVerkBerek[[#This Row],[Prod]],tblProd[Product],0))</f>
        <v>Prod4</v>
      </c>
      <c r="H624" s="5">
        <f>tblVerkBerek[[#This Row],[Aantal]]*INDEX(tblProd[KostPrijs],MATCH(tblVerkBerek[[#This Row],[Prod]],tblProd[Product],0))</f>
        <v>910</v>
      </c>
      <c r="I624" s="5">
        <f>tblVerkBerek[[#This Row],[Aantal]]*INDEX(tblProd[VerkPrijs],MATCH(tblVerkBerek[[#This Row],[Prod]],tblProd[Product],0))</f>
        <v>1120</v>
      </c>
      <c r="J624" s="5">
        <f>tblVerkBerek[[#This Row],[Omzet]]-tblVerkBerek[[#This Row],[Kosten]]</f>
        <v>210</v>
      </c>
      <c r="K624" s="4">
        <f>INDEX(tblKlant[Korting],MATCH(tblVerkBerek[[#This Row],[Klant]],tblKlant[Klant],0))</f>
        <v>0.01</v>
      </c>
      <c r="L624" s="5">
        <f>tblVerkBerek[[#This Row],[Omzet]]*(1-tblVerkBerek[[#This Row],[Korting]])-tblVerkBerek[[#This Row],[Kosten]]</f>
        <v>198.79999999999995</v>
      </c>
    </row>
    <row r="625" spans="2:12" x14ac:dyDescent="0.3">
      <c r="B625" s="1">
        <v>43214</v>
      </c>
      <c r="C625" t="s">
        <v>15</v>
      </c>
      <c r="D625" t="s">
        <v>10</v>
      </c>
      <c r="E625">
        <v>15</v>
      </c>
      <c r="F625" t="str">
        <f>INDEX(tblKlant[Regio],MATCH(tblVerkBerek[[#This Row],[Klant]],tblKlant[Klant],0))</f>
        <v>Noord</v>
      </c>
      <c r="G625" t="str">
        <f>INDEX(tblProd[ProdNaam],MATCH(tblVerkBerek[[#This Row],[Prod]],tblProd[Product],0))</f>
        <v>Prod4</v>
      </c>
      <c r="H625" s="5">
        <f>tblVerkBerek[[#This Row],[Aantal]]*INDEX(tblProd[KostPrijs],MATCH(tblVerkBerek[[#This Row],[Prod]],tblProd[Product],0))</f>
        <v>1950</v>
      </c>
      <c r="I625" s="5">
        <f>tblVerkBerek[[#This Row],[Aantal]]*INDEX(tblProd[VerkPrijs],MATCH(tblVerkBerek[[#This Row],[Prod]],tblProd[Product],0))</f>
        <v>2400</v>
      </c>
      <c r="J625" s="5">
        <f>tblVerkBerek[[#This Row],[Omzet]]-tblVerkBerek[[#This Row],[Kosten]]</f>
        <v>450</v>
      </c>
      <c r="K625" s="4">
        <f>INDEX(tblKlant[Korting],MATCH(tblVerkBerek[[#This Row],[Klant]],tblKlant[Klant],0))</f>
        <v>0.01</v>
      </c>
      <c r="L625" s="5">
        <f>tblVerkBerek[[#This Row],[Omzet]]*(1-tblVerkBerek[[#This Row],[Korting]])-tblVerkBerek[[#This Row],[Kosten]]</f>
        <v>426</v>
      </c>
    </row>
    <row r="626" spans="2:12" x14ac:dyDescent="0.3">
      <c r="B626" s="1">
        <v>43552</v>
      </c>
      <c r="C626" t="s">
        <v>11</v>
      </c>
      <c r="D626" t="s">
        <v>16</v>
      </c>
      <c r="E626">
        <v>15</v>
      </c>
      <c r="F626" t="str">
        <f>INDEX(tblKlant[Regio],MATCH(tblVerkBerek[[#This Row],[Klant]],tblKlant[Klant],0))</f>
        <v>Noord</v>
      </c>
      <c r="G626" t="str">
        <f>INDEX(tblProd[ProdNaam],MATCH(tblVerkBerek[[#This Row],[Prod]],tblProd[Product],0))</f>
        <v>Prod5</v>
      </c>
      <c r="H626" s="5">
        <f>tblVerkBerek[[#This Row],[Aantal]]*INDEX(tblProd[KostPrijs],MATCH(tblVerkBerek[[#This Row],[Prod]],tblProd[Product],0))</f>
        <v>2100</v>
      </c>
      <c r="I626" s="5">
        <f>tblVerkBerek[[#This Row],[Aantal]]*INDEX(tblProd[VerkPrijs],MATCH(tblVerkBerek[[#This Row],[Prod]],tblProd[Product],0))</f>
        <v>2700</v>
      </c>
      <c r="J626" s="5">
        <f>tblVerkBerek[[#This Row],[Omzet]]-tblVerkBerek[[#This Row],[Kosten]]</f>
        <v>600</v>
      </c>
      <c r="K626" s="4">
        <f>INDEX(tblKlant[Korting],MATCH(tblVerkBerek[[#This Row],[Klant]],tblKlant[Klant],0))</f>
        <v>0</v>
      </c>
      <c r="L626" s="5">
        <f>tblVerkBerek[[#This Row],[Omzet]]*(1-tblVerkBerek[[#This Row],[Korting]])-tblVerkBerek[[#This Row],[Kosten]]</f>
        <v>600</v>
      </c>
    </row>
    <row r="627" spans="2:12" x14ac:dyDescent="0.3">
      <c r="B627" s="1">
        <v>43145</v>
      </c>
      <c r="C627" t="s">
        <v>18</v>
      </c>
      <c r="D627" t="s">
        <v>10</v>
      </c>
      <c r="E627">
        <v>10</v>
      </c>
      <c r="F627" t="str">
        <f>INDEX(tblKlant[Regio],MATCH(tblVerkBerek[[#This Row],[Klant]],tblKlant[Klant],0))</f>
        <v>Noord</v>
      </c>
      <c r="G627" t="str">
        <f>INDEX(tblProd[ProdNaam],MATCH(tblVerkBerek[[#This Row],[Prod]],tblProd[Product],0))</f>
        <v>Prod4</v>
      </c>
      <c r="H627" s="5">
        <f>tblVerkBerek[[#This Row],[Aantal]]*INDEX(tblProd[KostPrijs],MATCH(tblVerkBerek[[#This Row],[Prod]],tblProd[Product],0))</f>
        <v>1300</v>
      </c>
      <c r="I627" s="5">
        <f>tblVerkBerek[[#This Row],[Aantal]]*INDEX(tblProd[VerkPrijs],MATCH(tblVerkBerek[[#This Row],[Prod]],tblProd[Product],0))</f>
        <v>1600</v>
      </c>
      <c r="J627" s="5">
        <f>tblVerkBerek[[#This Row],[Omzet]]-tblVerkBerek[[#This Row],[Kosten]]</f>
        <v>300</v>
      </c>
      <c r="K627" s="4">
        <f>INDEX(tblKlant[Korting],MATCH(tblVerkBerek[[#This Row],[Klant]],tblKlant[Klant],0))</f>
        <v>0</v>
      </c>
      <c r="L627" s="5">
        <f>tblVerkBerek[[#This Row],[Omzet]]*(1-tblVerkBerek[[#This Row],[Korting]])-tblVerkBerek[[#This Row],[Kosten]]</f>
        <v>300</v>
      </c>
    </row>
    <row r="628" spans="2:12" x14ac:dyDescent="0.3">
      <c r="B628" s="1">
        <v>43952</v>
      </c>
      <c r="C628" t="s">
        <v>6</v>
      </c>
      <c r="D628" t="s">
        <v>5</v>
      </c>
      <c r="E628">
        <v>20</v>
      </c>
      <c r="F628" t="str">
        <f>INDEX(tblKlant[Regio],MATCH(tblVerkBerek[[#This Row],[Klant]],tblKlant[Klant],0))</f>
        <v>Noord</v>
      </c>
      <c r="G628" t="str">
        <f>INDEX(tblProd[ProdNaam],MATCH(tblVerkBerek[[#This Row],[Prod]],tblProd[Product],0))</f>
        <v>Prod3</v>
      </c>
      <c r="H628" s="5">
        <f>tblVerkBerek[[#This Row],[Aantal]]*INDEX(tblProd[KostPrijs],MATCH(tblVerkBerek[[#This Row],[Prod]],tblProd[Product],0))</f>
        <v>2400</v>
      </c>
      <c r="I628" s="5">
        <f>tblVerkBerek[[#This Row],[Aantal]]*INDEX(tblProd[VerkPrijs],MATCH(tblVerkBerek[[#This Row],[Prod]],tblProd[Product],0))</f>
        <v>2900</v>
      </c>
      <c r="J628" s="5">
        <f>tblVerkBerek[[#This Row],[Omzet]]-tblVerkBerek[[#This Row],[Kosten]]</f>
        <v>500</v>
      </c>
      <c r="K628" s="4">
        <f>INDEX(tblKlant[Korting],MATCH(tblVerkBerek[[#This Row],[Klant]],tblKlant[Klant],0))</f>
        <v>0</v>
      </c>
      <c r="L628" s="5">
        <f>tblVerkBerek[[#This Row],[Omzet]]*(1-tblVerkBerek[[#This Row],[Korting]])-tblVerkBerek[[#This Row],[Kosten]]</f>
        <v>500</v>
      </c>
    </row>
    <row r="629" spans="2:12" x14ac:dyDescent="0.3">
      <c r="B629" s="1">
        <v>43553</v>
      </c>
      <c r="C629" t="s">
        <v>13</v>
      </c>
      <c r="D629" t="s">
        <v>10</v>
      </c>
      <c r="E629">
        <v>16</v>
      </c>
      <c r="F629" t="str">
        <f>INDEX(tblKlant[Regio],MATCH(tblVerkBerek[[#This Row],[Klant]],tblKlant[Klant],0))</f>
        <v>Zuid</v>
      </c>
      <c r="G629" t="str">
        <f>INDEX(tblProd[ProdNaam],MATCH(tblVerkBerek[[#This Row],[Prod]],tblProd[Product],0))</f>
        <v>Prod4</v>
      </c>
      <c r="H629" s="5">
        <f>tblVerkBerek[[#This Row],[Aantal]]*INDEX(tblProd[KostPrijs],MATCH(tblVerkBerek[[#This Row],[Prod]],tblProd[Product],0))</f>
        <v>2080</v>
      </c>
      <c r="I629" s="5">
        <f>tblVerkBerek[[#This Row],[Aantal]]*INDEX(tblProd[VerkPrijs],MATCH(tblVerkBerek[[#This Row],[Prod]],tblProd[Product],0))</f>
        <v>2560</v>
      </c>
      <c r="J629" s="5">
        <f>tblVerkBerek[[#This Row],[Omzet]]-tblVerkBerek[[#This Row],[Kosten]]</f>
        <v>480</v>
      </c>
      <c r="K629" s="4">
        <f>INDEX(tblKlant[Korting],MATCH(tblVerkBerek[[#This Row],[Klant]],tblKlant[Klant],0))</f>
        <v>0.05</v>
      </c>
      <c r="L629" s="5">
        <f>tblVerkBerek[[#This Row],[Omzet]]*(1-tblVerkBerek[[#This Row],[Korting]])-tblVerkBerek[[#This Row],[Kosten]]</f>
        <v>352</v>
      </c>
    </row>
    <row r="630" spans="2:12" x14ac:dyDescent="0.3">
      <c r="B630" s="1">
        <v>43562</v>
      </c>
      <c r="C630" t="s">
        <v>17</v>
      </c>
      <c r="D630" t="s">
        <v>19</v>
      </c>
      <c r="E630">
        <v>16</v>
      </c>
      <c r="F630" t="str">
        <f>INDEX(tblKlant[Regio],MATCH(tblVerkBerek[[#This Row],[Klant]],tblKlant[Klant],0))</f>
        <v>Zuid</v>
      </c>
      <c r="G630" t="str">
        <f>INDEX(tblProd[ProdNaam],MATCH(tblVerkBerek[[#This Row],[Prod]],tblProd[Product],0))</f>
        <v>Prod2</v>
      </c>
      <c r="H630" s="5">
        <f>tblVerkBerek[[#This Row],[Aantal]]*INDEX(tblProd[KostPrijs],MATCH(tblVerkBerek[[#This Row],[Prod]],tblProd[Product],0))</f>
        <v>1760</v>
      </c>
      <c r="I630" s="5">
        <f>tblVerkBerek[[#This Row],[Aantal]]*INDEX(tblProd[VerkPrijs],MATCH(tblVerkBerek[[#This Row],[Prod]],tblProd[Product],0))</f>
        <v>2160</v>
      </c>
      <c r="J630" s="5">
        <f>tblVerkBerek[[#This Row],[Omzet]]-tblVerkBerek[[#This Row],[Kosten]]</f>
        <v>400</v>
      </c>
      <c r="K630" s="4">
        <f>INDEX(tblKlant[Korting],MATCH(tblVerkBerek[[#This Row],[Klant]],tblKlant[Klant],0))</f>
        <v>0.05</v>
      </c>
      <c r="L630" s="5">
        <f>tblVerkBerek[[#This Row],[Omzet]]*(1-tblVerkBerek[[#This Row],[Korting]])-tblVerkBerek[[#This Row],[Kosten]]</f>
        <v>292</v>
      </c>
    </row>
    <row r="631" spans="2:12" x14ac:dyDescent="0.3">
      <c r="B631" s="1">
        <v>43541</v>
      </c>
      <c r="C631" t="s">
        <v>17</v>
      </c>
      <c r="D631" t="s">
        <v>14</v>
      </c>
      <c r="E631">
        <v>5</v>
      </c>
      <c r="F631" t="str">
        <f>INDEX(tblKlant[Regio],MATCH(tblVerkBerek[[#This Row],[Klant]],tblKlant[Klant],0))</f>
        <v>Zuid</v>
      </c>
      <c r="G631" t="str">
        <f>INDEX(tblProd[ProdNaam],MATCH(tblVerkBerek[[#This Row],[Prod]],tblProd[Product],0))</f>
        <v>Prod1</v>
      </c>
      <c r="H631" s="5">
        <f>tblVerkBerek[[#This Row],[Aantal]]*INDEX(tblProd[KostPrijs],MATCH(tblVerkBerek[[#This Row],[Prod]],tblProd[Product],0))</f>
        <v>500</v>
      </c>
      <c r="I631" s="5">
        <f>tblVerkBerek[[#This Row],[Aantal]]*INDEX(tblProd[VerkPrijs],MATCH(tblVerkBerek[[#This Row],[Prod]],tblProd[Product],0))</f>
        <v>625</v>
      </c>
      <c r="J631" s="5">
        <f>tblVerkBerek[[#This Row],[Omzet]]-tblVerkBerek[[#This Row],[Kosten]]</f>
        <v>125</v>
      </c>
      <c r="K631" s="4">
        <f>INDEX(tblKlant[Korting],MATCH(tblVerkBerek[[#This Row],[Klant]],tblKlant[Klant],0))</f>
        <v>0.05</v>
      </c>
      <c r="L631" s="5">
        <f>tblVerkBerek[[#This Row],[Omzet]]*(1-tblVerkBerek[[#This Row],[Korting]])-tblVerkBerek[[#This Row],[Kosten]]</f>
        <v>93.75</v>
      </c>
    </row>
    <row r="632" spans="2:12" x14ac:dyDescent="0.3">
      <c r="B632" s="1">
        <v>43138</v>
      </c>
      <c r="C632" t="s">
        <v>17</v>
      </c>
      <c r="D632" t="s">
        <v>5</v>
      </c>
      <c r="E632">
        <v>20</v>
      </c>
      <c r="F632" t="str">
        <f>INDEX(tblKlant[Regio],MATCH(tblVerkBerek[[#This Row],[Klant]],tblKlant[Klant],0))</f>
        <v>Zuid</v>
      </c>
      <c r="G632" t="str">
        <f>INDEX(tblProd[ProdNaam],MATCH(tblVerkBerek[[#This Row],[Prod]],tblProd[Product],0))</f>
        <v>Prod3</v>
      </c>
      <c r="H632" s="5">
        <f>tblVerkBerek[[#This Row],[Aantal]]*INDEX(tblProd[KostPrijs],MATCH(tblVerkBerek[[#This Row],[Prod]],tblProd[Product],0))</f>
        <v>2400</v>
      </c>
      <c r="I632" s="5">
        <f>tblVerkBerek[[#This Row],[Aantal]]*INDEX(tblProd[VerkPrijs],MATCH(tblVerkBerek[[#This Row],[Prod]],tblProd[Product],0))</f>
        <v>2900</v>
      </c>
      <c r="J632" s="5">
        <f>tblVerkBerek[[#This Row],[Omzet]]-tblVerkBerek[[#This Row],[Kosten]]</f>
        <v>500</v>
      </c>
      <c r="K632" s="4">
        <f>INDEX(tblKlant[Korting],MATCH(tblVerkBerek[[#This Row],[Klant]],tblKlant[Klant],0))</f>
        <v>0.05</v>
      </c>
      <c r="L632" s="5">
        <f>tblVerkBerek[[#This Row],[Omzet]]*(1-tblVerkBerek[[#This Row],[Korting]])-tblVerkBerek[[#This Row],[Kosten]]</f>
        <v>355</v>
      </c>
    </row>
    <row r="633" spans="2:12" x14ac:dyDescent="0.3">
      <c r="B633" s="1">
        <v>43432</v>
      </c>
      <c r="C633" t="s">
        <v>17</v>
      </c>
      <c r="D633" t="s">
        <v>7</v>
      </c>
      <c r="E633">
        <v>18</v>
      </c>
      <c r="F633" t="str">
        <f>INDEX(tblKlant[Regio],MATCH(tblVerkBerek[[#This Row],[Klant]],tblKlant[Klant],0))</f>
        <v>Zuid</v>
      </c>
      <c r="G633" t="str">
        <f>INDEX(tblProd[ProdNaam],MATCH(tblVerkBerek[[#This Row],[Prod]],tblProd[Product],0))</f>
        <v>Prod6</v>
      </c>
      <c r="H633" s="5">
        <f>tblVerkBerek[[#This Row],[Aantal]]*INDEX(tblProd[KostPrijs],MATCH(tblVerkBerek[[#This Row],[Prod]],tblProd[Product],0))</f>
        <v>2700</v>
      </c>
      <c r="I633" s="5">
        <f>tblVerkBerek[[#This Row],[Aantal]]*INDEX(tblProd[VerkPrijs],MATCH(tblVerkBerek[[#This Row],[Prod]],tblProd[Product],0))</f>
        <v>3600</v>
      </c>
      <c r="J633" s="5">
        <f>tblVerkBerek[[#This Row],[Omzet]]-tblVerkBerek[[#This Row],[Kosten]]</f>
        <v>900</v>
      </c>
      <c r="K633" s="4">
        <f>INDEX(tblKlant[Korting],MATCH(tblVerkBerek[[#This Row],[Klant]],tblKlant[Klant],0))</f>
        <v>0.05</v>
      </c>
      <c r="L633" s="5">
        <f>tblVerkBerek[[#This Row],[Omzet]]*(1-tblVerkBerek[[#This Row],[Korting]])-tblVerkBerek[[#This Row],[Kosten]]</f>
        <v>720</v>
      </c>
    </row>
    <row r="634" spans="2:12" x14ac:dyDescent="0.3">
      <c r="B634" s="1">
        <v>43132</v>
      </c>
      <c r="C634" t="s">
        <v>4</v>
      </c>
      <c r="D634" t="s">
        <v>7</v>
      </c>
      <c r="E634">
        <v>19</v>
      </c>
      <c r="F634" t="str">
        <f>INDEX(tblKlant[Regio],MATCH(tblVerkBerek[[#This Row],[Klant]],tblKlant[Klant],0))</f>
        <v>Zuid</v>
      </c>
      <c r="G634" t="str">
        <f>INDEX(tblProd[ProdNaam],MATCH(tblVerkBerek[[#This Row],[Prod]],tblProd[Product],0))</f>
        <v>Prod6</v>
      </c>
      <c r="H634" s="5">
        <f>tblVerkBerek[[#This Row],[Aantal]]*INDEX(tblProd[KostPrijs],MATCH(tblVerkBerek[[#This Row],[Prod]],tblProd[Product],0))</f>
        <v>2850</v>
      </c>
      <c r="I634" s="5">
        <f>tblVerkBerek[[#This Row],[Aantal]]*INDEX(tblProd[VerkPrijs],MATCH(tblVerkBerek[[#This Row],[Prod]],tblProd[Product],0))</f>
        <v>3800</v>
      </c>
      <c r="J634" s="5">
        <f>tblVerkBerek[[#This Row],[Omzet]]-tblVerkBerek[[#This Row],[Kosten]]</f>
        <v>950</v>
      </c>
      <c r="K634" s="4">
        <f>INDEX(tblKlant[Korting],MATCH(tblVerkBerek[[#This Row],[Klant]],tblKlant[Klant],0))</f>
        <v>0.05</v>
      </c>
      <c r="L634" s="5">
        <f>tblVerkBerek[[#This Row],[Omzet]]*(1-tblVerkBerek[[#This Row],[Korting]])-tblVerkBerek[[#This Row],[Kosten]]</f>
        <v>760</v>
      </c>
    </row>
    <row r="635" spans="2:12" x14ac:dyDescent="0.3">
      <c r="B635" s="1">
        <v>43197</v>
      </c>
      <c r="C635" t="s">
        <v>17</v>
      </c>
      <c r="D635" t="s">
        <v>14</v>
      </c>
      <c r="E635">
        <v>15</v>
      </c>
      <c r="F635" t="str">
        <f>INDEX(tblKlant[Regio],MATCH(tblVerkBerek[[#This Row],[Klant]],tblKlant[Klant],0))</f>
        <v>Zuid</v>
      </c>
      <c r="G635" t="str">
        <f>INDEX(tblProd[ProdNaam],MATCH(tblVerkBerek[[#This Row],[Prod]],tblProd[Product],0))</f>
        <v>Prod1</v>
      </c>
      <c r="H635" s="5">
        <f>tblVerkBerek[[#This Row],[Aantal]]*INDEX(tblProd[KostPrijs],MATCH(tblVerkBerek[[#This Row],[Prod]],tblProd[Product],0))</f>
        <v>1500</v>
      </c>
      <c r="I635" s="5">
        <f>tblVerkBerek[[#This Row],[Aantal]]*INDEX(tblProd[VerkPrijs],MATCH(tblVerkBerek[[#This Row],[Prod]],tblProd[Product],0))</f>
        <v>1875</v>
      </c>
      <c r="J635" s="5">
        <f>tblVerkBerek[[#This Row],[Omzet]]-tblVerkBerek[[#This Row],[Kosten]]</f>
        <v>375</v>
      </c>
      <c r="K635" s="4">
        <f>INDEX(tblKlant[Korting],MATCH(tblVerkBerek[[#This Row],[Klant]],tblKlant[Klant],0))</f>
        <v>0.05</v>
      </c>
      <c r="L635" s="5">
        <f>tblVerkBerek[[#This Row],[Omzet]]*(1-tblVerkBerek[[#This Row],[Korting]])-tblVerkBerek[[#This Row],[Kosten]]</f>
        <v>281.25</v>
      </c>
    </row>
    <row r="636" spans="2:12" x14ac:dyDescent="0.3">
      <c r="B636" s="1">
        <v>43700</v>
      </c>
      <c r="C636" t="s">
        <v>6</v>
      </c>
      <c r="D636" t="s">
        <v>19</v>
      </c>
      <c r="E636">
        <v>7</v>
      </c>
      <c r="F636" t="str">
        <f>INDEX(tblKlant[Regio],MATCH(tblVerkBerek[[#This Row],[Klant]],tblKlant[Klant],0))</f>
        <v>Noord</v>
      </c>
      <c r="G636" t="str">
        <f>INDEX(tblProd[ProdNaam],MATCH(tblVerkBerek[[#This Row],[Prod]],tblProd[Product],0))</f>
        <v>Prod2</v>
      </c>
      <c r="H636" s="5">
        <f>tblVerkBerek[[#This Row],[Aantal]]*INDEX(tblProd[KostPrijs],MATCH(tblVerkBerek[[#This Row],[Prod]],tblProd[Product],0))</f>
        <v>770</v>
      </c>
      <c r="I636" s="5">
        <f>tblVerkBerek[[#This Row],[Aantal]]*INDEX(tblProd[VerkPrijs],MATCH(tblVerkBerek[[#This Row],[Prod]],tblProd[Product],0))</f>
        <v>945</v>
      </c>
      <c r="J636" s="5">
        <f>tblVerkBerek[[#This Row],[Omzet]]-tblVerkBerek[[#This Row],[Kosten]]</f>
        <v>175</v>
      </c>
      <c r="K636" s="4">
        <f>INDEX(tblKlant[Korting],MATCH(tblVerkBerek[[#This Row],[Klant]],tblKlant[Klant],0))</f>
        <v>0</v>
      </c>
      <c r="L636" s="5">
        <f>tblVerkBerek[[#This Row],[Omzet]]*(1-tblVerkBerek[[#This Row],[Korting]])-tblVerkBerek[[#This Row],[Kosten]]</f>
        <v>175</v>
      </c>
    </row>
    <row r="637" spans="2:12" x14ac:dyDescent="0.3">
      <c r="B637" s="1">
        <v>43349</v>
      </c>
      <c r="C637" t="s">
        <v>6</v>
      </c>
      <c r="D637" t="s">
        <v>19</v>
      </c>
      <c r="E637">
        <v>6</v>
      </c>
      <c r="F637" t="str">
        <f>INDEX(tblKlant[Regio],MATCH(tblVerkBerek[[#This Row],[Klant]],tblKlant[Klant],0))</f>
        <v>Noord</v>
      </c>
      <c r="G637" t="str">
        <f>INDEX(tblProd[ProdNaam],MATCH(tblVerkBerek[[#This Row],[Prod]],tblProd[Product],0))</f>
        <v>Prod2</v>
      </c>
      <c r="H637" s="5">
        <f>tblVerkBerek[[#This Row],[Aantal]]*INDEX(tblProd[KostPrijs],MATCH(tblVerkBerek[[#This Row],[Prod]],tblProd[Product],0))</f>
        <v>660</v>
      </c>
      <c r="I637" s="5">
        <f>tblVerkBerek[[#This Row],[Aantal]]*INDEX(tblProd[VerkPrijs],MATCH(tblVerkBerek[[#This Row],[Prod]],tblProd[Product],0))</f>
        <v>810</v>
      </c>
      <c r="J637" s="5">
        <f>tblVerkBerek[[#This Row],[Omzet]]-tblVerkBerek[[#This Row],[Kosten]]</f>
        <v>150</v>
      </c>
      <c r="K637" s="4">
        <f>INDEX(tblKlant[Korting],MATCH(tblVerkBerek[[#This Row],[Klant]],tblKlant[Klant],0))</f>
        <v>0</v>
      </c>
      <c r="L637" s="5">
        <f>tblVerkBerek[[#This Row],[Omzet]]*(1-tblVerkBerek[[#This Row],[Korting]])-tblVerkBerek[[#This Row],[Kosten]]</f>
        <v>150</v>
      </c>
    </row>
    <row r="638" spans="2:12" x14ac:dyDescent="0.3">
      <c r="B638" s="1">
        <v>43170</v>
      </c>
      <c r="C638" t="s">
        <v>17</v>
      </c>
      <c r="D638" t="s">
        <v>10</v>
      </c>
      <c r="E638">
        <v>17</v>
      </c>
      <c r="F638" t="str">
        <f>INDEX(tblKlant[Regio],MATCH(tblVerkBerek[[#This Row],[Klant]],tblKlant[Klant],0))</f>
        <v>Zuid</v>
      </c>
      <c r="G638" t="str">
        <f>INDEX(tblProd[ProdNaam],MATCH(tblVerkBerek[[#This Row],[Prod]],tblProd[Product],0))</f>
        <v>Prod4</v>
      </c>
      <c r="H638" s="5">
        <f>tblVerkBerek[[#This Row],[Aantal]]*INDEX(tblProd[KostPrijs],MATCH(tblVerkBerek[[#This Row],[Prod]],tblProd[Product],0))</f>
        <v>2210</v>
      </c>
      <c r="I638" s="5">
        <f>tblVerkBerek[[#This Row],[Aantal]]*INDEX(tblProd[VerkPrijs],MATCH(tblVerkBerek[[#This Row],[Prod]],tblProd[Product],0))</f>
        <v>2720</v>
      </c>
      <c r="J638" s="5">
        <f>tblVerkBerek[[#This Row],[Omzet]]-tblVerkBerek[[#This Row],[Kosten]]</f>
        <v>510</v>
      </c>
      <c r="K638" s="4">
        <f>INDEX(tblKlant[Korting],MATCH(tblVerkBerek[[#This Row],[Klant]],tblKlant[Klant],0))</f>
        <v>0.05</v>
      </c>
      <c r="L638" s="5">
        <f>tblVerkBerek[[#This Row],[Omzet]]*(1-tblVerkBerek[[#This Row],[Korting]])-tblVerkBerek[[#This Row],[Kosten]]</f>
        <v>374</v>
      </c>
    </row>
    <row r="639" spans="2:12" x14ac:dyDescent="0.3">
      <c r="B639" s="1">
        <v>43920</v>
      </c>
      <c r="C639" t="s">
        <v>17</v>
      </c>
      <c r="D639" t="s">
        <v>14</v>
      </c>
      <c r="E639">
        <v>19</v>
      </c>
      <c r="F639" t="str">
        <f>INDEX(tblKlant[Regio],MATCH(tblVerkBerek[[#This Row],[Klant]],tblKlant[Klant],0))</f>
        <v>Zuid</v>
      </c>
      <c r="G639" t="str">
        <f>INDEX(tblProd[ProdNaam],MATCH(tblVerkBerek[[#This Row],[Prod]],tblProd[Product],0))</f>
        <v>Prod1</v>
      </c>
      <c r="H639" s="5">
        <f>tblVerkBerek[[#This Row],[Aantal]]*INDEX(tblProd[KostPrijs],MATCH(tblVerkBerek[[#This Row],[Prod]],tblProd[Product],0))</f>
        <v>1900</v>
      </c>
      <c r="I639" s="5">
        <f>tblVerkBerek[[#This Row],[Aantal]]*INDEX(tblProd[VerkPrijs],MATCH(tblVerkBerek[[#This Row],[Prod]],tblProd[Product],0))</f>
        <v>2375</v>
      </c>
      <c r="J639" s="5">
        <f>tblVerkBerek[[#This Row],[Omzet]]-tblVerkBerek[[#This Row],[Kosten]]</f>
        <v>475</v>
      </c>
      <c r="K639" s="4">
        <f>INDEX(tblKlant[Korting],MATCH(tblVerkBerek[[#This Row],[Klant]],tblKlant[Klant],0))</f>
        <v>0.05</v>
      </c>
      <c r="L639" s="5">
        <f>tblVerkBerek[[#This Row],[Omzet]]*(1-tblVerkBerek[[#This Row],[Korting]])-tblVerkBerek[[#This Row],[Kosten]]</f>
        <v>356.25</v>
      </c>
    </row>
    <row r="640" spans="2:12" x14ac:dyDescent="0.3">
      <c r="B640" s="1">
        <v>43474</v>
      </c>
      <c r="C640" t="s">
        <v>13</v>
      </c>
      <c r="D640" t="s">
        <v>16</v>
      </c>
      <c r="E640">
        <v>18</v>
      </c>
      <c r="F640" t="str">
        <f>INDEX(tblKlant[Regio],MATCH(tblVerkBerek[[#This Row],[Klant]],tblKlant[Klant],0))</f>
        <v>Zuid</v>
      </c>
      <c r="G640" t="str">
        <f>INDEX(tblProd[ProdNaam],MATCH(tblVerkBerek[[#This Row],[Prod]],tblProd[Product],0))</f>
        <v>Prod5</v>
      </c>
      <c r="H640" s="5">
        <f>tblVerkBerek[[#This Row],[Aantal]]*INDEX(tblProd[KostPrijs],MATCH(tblVerkBerek[[#This Row],[Prod]],tblProd[Product],0))</f>
        <v>2520</v>
      </c>
      <c r="I640" s="5">
        <f>tblVerkBerek[[#This Row],[Aantal]]*INDEX(tblProd[VerkPrijs],MATCH(tblVerkBerek[[#This Row],[Prod]],tblProd[Product],0))</f>
        <v>3240</v>
      </c>
      <c r="J640" s="5">
        <f>tblVerkBerek[[#This Row],[Omzet]]-tblVerkBerek[[#This Row],[Kosten]]</f>
        <v>720</v>
      </c>
      <c r="K640" s="4">
        <f>INDEX(tblKlant[Korting],MATCH(tblVerkBerek[[#This Row],[Klant]],tblKlant[Klant],0))</f>
        <v>0.05</v>
      </c>
      <c r="L640" s="5">
        <f>tblVerkBerek[[#This Row],[Omzet]]*(1-tblVerkBerek[[#This Row],[Korting]])-tblVerkBerek[[#This Row],[Kosten]]</f>
        <v>558</v>
      </c>
    </row>
    <row r="641" spans="2:12" x14ac:dyDescent="0.3">
      <c r="B641" s="1">
        <v>43143</v>
      </c>
      <c r="C641" t="s">
        <v>17</v>
      </c>
      <c r="D641" t="s">
        <v>19</v>
      </c>
      <c r="E641">
        <v>10</v>
      </c>
      <c r="F641" t="str">
        <f>INDEX(tblKlant[Regio],MATCH(tblVerkBerek[[#This Row],[Klant]],tblKlant[Klant],0))</f>
        <v>Zuid</v>
      </c>
      <c r="G641" t="str">
        <f>INDEX(tblProd[ProdNaam],MATCH(tblVerkBerek[[#This Row],[Prod]],tblProd[Product],0))</f>
        <v>Prod2</v>
      </c>
      <c r="H641" s="5">
        <f>tblVerkBerek[[#This Row],[Aantal]]*INDEX(tblProd[KostPrijs],MATCH(tblVerkBerek[[#This Row],[Prod]],tblProd[Product],0))</f>
        <v>1100</v>
      </c>
      <c r="I641" s="5">
        <f>tblVerkBerek[[#This Row],[Aantal]]*INDEX(tblProd[VerkPrijs],MATCH(tblVerkBerek[[#This Row],[Prod]],tblProd[Product],0))</f>
        <v>1350</v>
      </c>
      <c r="J641" s="5">
        <f>tblVerkBerek[[#This Row],[Omzet]]-tblVerkBerek[[#This Row],[Kosten]]</f>
        <v>250</v>
      </c>
      <c r="K641" s="4">
        <f>INDEX(tblKlant[Korting],MATCH(tblVerkBerek[[#This Row],[Klant]],tblKlant[Klant],0))</f>
        <v>0.05</v>
      </c>
      <c r="L641" s="5">
        <f>tblVerkBerek[[#This Row],[Omzet]]*(1-tblVerkBerek[[#This Row],[Korting]])-tblVerkBerek[[#This Row],[Kosten]]</f>
        <v>182.5</v>
      </c>
    </row>
    <row r="642" spans="2:12" x14ac:dyDescent="0.3">
      <c r="B642" s="1">
        <v>43327</v>
      </c>
      <c r="C642" t="s">
        <v>13</v>
      </c>
      <c r="D642" t="s">
        <v>10</v>
      </c>
      <c r="E642">
        <v>18</v>
      </c>
      <c r="F642" t="str">
        <f>INDEX(tblKlant[Regio],MATCH(tblVerkBerek[[#This Row],[Klant]],tblKlant[Klant],0))</f>
        <v>Zuid</v>
      </c>
      <c r="G642" t="str">
        <f>INDEX(tblProd[ProdNaam],MATCH(tblVerkBerek[[#This Row],[Prod]],tblProd[Product],0))</f>
        <v>Prod4</v>
      </c>
      <c r="H642" s="5">
        <f>tblVerkBerek[[#This Row],[Aantal]]*INDEX(tblProd[KostPrijs],MATCH(tblVerkBerek[[#This Row],[Prod]],tblProd[Product],0))</f>
        <v>2340</v>
      </c>
      <c r="I642" s="5">
        <f>tblVerkBerek[[#This Row],[Aantal]]*INDEX(tblProd[VerkPrijs],MATCH(tblVerkBerek[[#This Row],[Prod]],tblProd[Product],0))</f>
        <v>2880</v>
      </c>
      <c r="J642" s="5">
        <f>tblVerkBerek[[#This Row],[Omzet]]-tblVerkBerek[[#This Row],[Kosten]]</f>
        <v>540</v>
      </c>
      <c r="K642" s="4">
        <f>INDEX(tblKlant[Korting],MATCH(tblVerkBerek[[#This Row],[Klant]],tblKlant[Klant],0))</f>
        <v>0.05</v>
      </c>
      <c r="L642" s="5">
        <f>tblVerkBerek[[#This Row],[Omzet]]*(1-tblVerkBerek[[#This Row],[Korting]])-tblVerkBerek[[#This Row],[Kosten]]</f>
        <v>396</v>
      </c>
    </row>
    <row r="643" spans="2:12" x14ac:dyDescent="0.3">
      <c r="B643" s="1">
        <v>43668</v>
      </c>
      <c r="C643" t="s">
        <v>11</v>
      </c>
      <c r="D643" t="s">
        <v>19</v>
      </c>
      <c r="E643">
        <v>7</v>
      </c>
      <c r="F643" t="str">
        <f>INDEX(tblKlant[Regio],MATCH(tblVerkBerek[[#This Row],[Klant]],tblKlant[Klant],0))</f>
        <v>Noord</v>
      </c>
      <c r="G643" t="str">
        <f>INDEX(tblProd[ProdNaam],MATCH(tblVerkBerek[[#This Row],[Prod]],tblProd[Product],0))</f>
        <v>Prod2</v>
      </c>
      <c r="H643" s="5">
        <f>tblVerkBerek[[#This Row],[Aantal]]*INDEX(tblProd[KostPrijs],MATCH(tblVerkBerek[[#This Row],[Prod]],tblProd[Product],0))</f>
        <v>770</v>
      </c>
      <c r="I643" s="5">
        <f>tblVerkBerek[[#This Row],[Aantal]]*INDEX(tblProd[VerkPrijs],MATCH(tblVerkBerek[[#This Row],[Prod]],tblProd[Product],0))</f>
        <v>945</v>
      </c>
      <c r="J643" s="5">
        <f>tblVerkBerek[[#This Row],[Omzet]]-tblVerkBerek[[#This Row],[Kosten]]</f>
        <v>175</v>
      </c>
      <c r="K643" s="4">
        <f>INDEX(tblKlant[Korting],MATCH(tblVerkBerek[[#This Row],[Klant]],tblKlant[Klant],0))</f>
        <v>0</v>
      </c>
      <c r="L643" s="5">
        <f>tblVerkBerek[[#This Row],[Omzet]]*(1-tblVerkBerek[[#This Row],[Korting]])-tblVerkBerek[[#This Row],[Kosten]]</f>
        <v>175</v>
      </c>
    </row>
    <row r="644" spans="2:12" x14ac:dyDescent="0.3">
      <c r="B644" s="1">
        <v>43565</v>
      </c>
      <c r="C644" t="s">
        <v>17</v>
      </c>
      <c r="D644" t="s">
        <v>7</v>
      </c>
      <c r="E644">
        <v>8</v>
      </c>
      <c r="F644" t="str">
        <f>INDEX(tblKlant[Regio],MATCH(tblVerkBerek[[#This Row],[Klant]],tblKlant[Klant],0))</f>
        <v>Zuid</v>
      </c>
      <c r="G644" t="str">
        <f>INDEX(tblProd[ProdNaam],MATCH(tblVerkBerek[[#This Row],[Prod]],tblProd[Product],0))</f>
        <v>Prod6</v>
      </c>
      <c r="H644" s="5">
        <f>tblVerkBerek[[#This Row],[Aantal]]*INDEX(tblProd[KostPrijs],MATCH(tblVerkBerek[[#This Row],[Prod]],tblProd[Product],0))</f>
        <v>1200</v>
      </c>
      <c r="I644" s="5">
        <f>tblVerkBerek[[#This Row],[Aantal]]*INDEX(tblProd[VerkPrijs],MATCH(tblVerkBerek[[#This Row],[Prod]],tblProd[Product],0))</f>
        <v>1600</v>
      </c>
      <c r="J644" s="5">
        <f>tblVerkBerek[[#This Row],[Omzet]]-tblVerkBerek[[#This Row],[Kosten]]</f>
        <v>400</v>
      </c>
      <c r="K644" s="4">
        <f>INDEX(tblKlant[Korting],MATCH(tblVerkBerek[[#This Row],[Klant]],tblKlant[Klant],0))</f>
        <v>0.05</v>
      </c>
      <c r="L644" s="5">
        <f>tblVerkBerek[[#This Row],[Omzet]]*(1-tblVerkBerek[[#This Row],[Korting]])-tblVerkBerek[[#This Row],[Kosten]]</f>
        <v>320</v>
      </c>
    </row>
    <row r="645" spans="2:12" x14ac:dyDescent="0.3">
      <c r="B645" s="1">
        <v>43893</v>
      </c>
      <c r="C645" t="s">
        <v>4</v>
      </c>
      <c r="D645" t="s">
        <v>5</v>
      </c>
      <c r="E645">
        <v>17</v>
      </c>
      <c r="F645" t="str">
        <f>INDEX(tblKlant[Regio],MATCH(tblVerkBerek[[#This Row],[Klant]],tblKlant[Klant],0))</f>
        <v>Zuid</v>
      </c>
      <c r="G645" t="str">
        <f>INDEX(tblProd[ProdNaam],MATCH(tblVerkBerek[[#This Row],[Prod]],tblProd[Product],0))</f>
        <v>Prod3</v>
      </c>
      <c r="H645" s="5">
        <f>tblVerkBerek[[#This Row],[Aantal]]*INDEX(tblProd[KostPrijs],MATCH(tblVerkBerek[[#This Row],[Prod]],tblProd[Product],0))</f>
        <v>2040</v>
      </c>
      <c r="I645" s="5">
        <f>tblVerkBerek[[#This Row],[Aantal]]*INDEX(tblProd[VerkPrijs],MATCH(tblVerkBerek[[#This Row],[Prod]],tblProd[Product],0))</f>
        <v>2465</v>
      </c>
      <c r="J645" s="5">
        <f>tblVerkBerek[[#This Row],[Omzet]]-tblVerkBerek[[#This Row],[Kosten]]</f>
        <v>425</v>
      </c>
      <c r="K645" s="4">
        <f>INDEX(tblKlant[Korting],MATCH(tblVerkBerek[[#This Row],[Klant]],tblKlant[Klant],0))</f>
        <v>0.05</v>
      </c>
      <c r="L645" s="5">
        <f>tblVerkBerek[[#This Row],[Omzet]]*(1-tblVerkBerek[[#This Row],[Korting]])-tblVerkBerek[[#This Row],[Kosten]]</f>
        <v>301.75</v>
      </c>
    </row>
    <row r="646" spans="2:12" x14ac:dyDescent="0.3">
      <c r="B646" s="1">
        <v>43567</v>
      </c>
      <c r="C646" t="s">
        <v>4</v>
      </c>
      <c r="D646" t="s">
        <v>19</v>
      </c>
      <c r="E646">
        <v>18</v>
      </c>
      <c r="F646" t="str">
        <f>INDEX(tblKlant[Regio],MATCH(tblVerkBerek[[#This Row],[Klant]],tblKlant[Klant],0))</f>
        <v>Zuid</v>
      </c>
      <c r="G646" t="str">
        <f>INDEX(tblProd[ProdNaam],MATCH(tblVerkBerek[[#This Row],[Prod]],tblProd[Product],0))</f>
        <v>Prod2</v>
      </c>
      <c r="H646" s="5">
        <f>tblVerkBerek[[#This Row],[Aantal]]*INDEX(tblProd[KostPrijs],MATCH(tblVerkBerek[[#This Row],[Prod]],tblProd[Product],0))</f>
        <v>1980</v>
      </c>
      <c r="I646" s="5">
        <f>tblVerkBerek[[#This Row],[Aantal]]*INDEX(tblProd[VerkPrijs],MATCH(tblVerkBerek[[#This Row],[Prod]],tblProd[Product],0))</f>
        <v>2430</v>
      </c>
      <c r="J646" s="5">
        <f>tblVerkBerek[[#This Row],[Omzet]]-tblVerkBerek[[#This Row],[Kosten]]</f>
        <v>450</v>
      </c>
      <c r="K646" s="4">
        <f>INDEX(tblKlant[Korting],MATCH(tblVerkBerek[[#This Row],[Klant]],tblKlant[Klant],0))</f>
        <v>0.05</v>
      </c>
      <c r="L646" s="5">
        <f>tblVerkBerek[[#This Row],[Omzet]]*(1-tblVerkBerek[[#This Row],[Korting]])-tblVerkBerek[[#This Row],[Kosten]]</f>
        <v>328.5</v>
      </c>
    </row>
    <row r="647" spans="2:12" x14ac:dyDescent="0.3">
      <c r="B647" s="1">
        <v>43903</v>
      </c>
      <c r="C647" t="s">
        <v>8</v>
      </c>
      <c r="D647" t="s">
        <v>10</v>
      </c>
      <c r="E647">
        <v>13</v>
      </c>
      <c r="F647" t="str">
        <f>INDEX(tblKlant[Regio],MATCH(tblVerkBerek[[#This Row],[Klant]],tblKlant[Klant],0))</f>
        <v>Zuid</v>
      </c>
      <c r="G647" t="str">
        <f>INDEX(tblProd[ProdNaam],MATCH(tblVerkBerek[[#This Row],[Prod]],tblProd[Product],0))</f>
        <v>Prod4</v>
      </c>
      <c r="H647" s="5">
        <f>tblVerkBerek[[#This Row],[Aantal]]*INDEX(tblProd[KostPrijs],MATCH(tblVerkBerek[[#This Row],[Prod]],tblProd[Product],0))</f>
        <v>1690</v>
      </c>
      <c r="I647" s="5">
        <f>tblVerkBerek[[#This Row],[Aantal]]*INDEX(tblProd[VerkPrijs],MATCH(tblVerkBerek[[#This Row],[Prod]],tblProd[Product],0))</f>
        <v>2080</v>
      </c>
      <c r="J647" s="5">
        <f>tblVerkBerek[[#This Row],[Omzet]]-tblVerkBerek[[#This Row],[Kosten]]</f>
        <v>390</v>
      </c>
      <c r="K647" s="4">
        <f>INDEX(tblKlant[Korting],MATCH(tblVerkBerek[[#This Row],[Klant]],tblKlant[Klant],0))</f>
        <v>0.01</v>
      </c>
      <c r="L647" s="5">
        <f>tblVerkBerek[[#This Row],[Omzet]]*(1-tblVerkBerek[[#This Row],[Korting]])-tblVerkBerek[[#This Row],[Kosten]]</f>
        <v>369.19999999999982</v>
      </c>
    </row>
    <row r="648" spans="2:12" x14ac:dyDescent="0.3">
      <c r="B648" s="1">
        <v>43167</v>
      </c>
      <c r="C648" t="s">
        <v>11</v>
      </c>
      <c r="D648" t="s">
        <v>19</v>
      </c>
      <c r="E648">
        <v>18</v>
      </c>
      <c r="F648" t="str">
        <f>INDEX(tblKlant[Regio],MATCH(tblVerkBerek[[#This Row],[Klant]],tblKlant[Klant],0))</f>
        <v>Noord</v>
      </c>
      <c r="G648" t="str">
        <f>INDEX(tblProd[ProdNaam],MATCH(tblVerkBerek[[#This Row],[Prod]],tblProd[Product],0))</f>
        <v>Prod2</v>
      </c>
      <c r="H648" s="5">
        <f>tblVerkBerek[[#This Row],[Aantal]]*INDEX(tblProd[KostPrijs],MATCH(tblVerkBerek[[#This Row],[Prod]],tblProd[Product],0))</f>
        <v>1980</v>
      </c>
      <c r="I648" s="5">
        <f>tblVerkBerek[[#This Row],[Aantal]]*INDEX(tblProd[VerkPrijs],MATCH(tblVerkBerek[[#This Row],[Prod]],tblProd[Product],0))</f>
        <v>2430</v>
      </c>
      <c r="J648" s="5">
        <f>tblVerkBerek[[#This Row],[Omzet]]-tblVerkBerek[[#This Row],[Kosten]]</f>
        <v>450</v>
      </c>
      <c r="K648" s="4">
        <f>INDEX(tblKlant[Korting],MATCH(tblVerkBerek[[#This Row],[Klant]],tblKlant[Klant],0))</f>
        <v>0</v>
      </c>
      <c r="L648" s="5">
        <f>tblVerkBerek[[#This Row],[Omzet]]*(1-tblVerkBerek[[#This Row],[Korting]])-tblVerkBerek[[#This Row],[Kosten]]</f>
        <v>450</v>
      </c>
    </row>
    <row r="649" spans="2:12" x14ac:dyDescent="0.3">
      <c r="B649" s="1">
        <v>43726</v>
      </c>
      <c r="C649" t="s">
        <v>6</v>
      </c>
      <c r="D649" t="s">
        <v>5</v>
      </c>
      <c r="E649">
        <v>17</v>
      </c>
      <c r="F649" t="str">
        <f>INDEX(tblKlant[Regio],MATCH(tblVerkBerek[[#This Row],[Klant]],tblKlant[Klant],0))</f>
        <v>Noord</v>
      </c>
      <c r="G649" t="str">
        <f>INDEX(tblProd[ProdNaam],MATCH(tblVerkBerek[[#This Row],[Prod]],tblProd[Product],0))</f>
        <v>Prod3</v>
      </c>
      <c r="H649" s="5">
        <f>tblVerkBerek[[#This Row],[Aantal]]*INDEX(tblProd[KostPrijs],MATCH(tblVerkBerek[[#This Row],[Prod]],tblProd[Product],0))</f>
        <v>2040</v>
      </c>
      <c r="I649" s="5">
        <f>tblVerkBerek[[#This Row],[Aantal]]*INDEX(tblProd[VerkPrijs],MATCH(tblVerkBerek[[#This Row],[Prod]],tblProd[Product],0))</f>
        <v>2465</v>
      </c>
      <c r="J649" s="5">
        <f>tblVerkBerek[[#This Row],[Omzet]]-tblVerkBerek[[#This Row],[Kosten]]</f>
        <v>425</v>
      </c>
      <c r="K649" s="4">
        <f>INDEX(tblKlant[Korting],MATCH(tblVerkBerek[[#This Row],[Klant]],tblKlant[Klant],0))</f>
        <v>0</v>
      </c>
      <c r="L649" s="5">
        <f>tblVerkBerek[[#This Row],[Omzet]]*(1-tblVerkBerek[[#This Row],[Korting]])-tblVerkBerek[[#This Row],[Kosten]]</f>
        <v>425</v>
      </c>
    </row>
    <row r="650" spans="2:12" x14ac:dyDescent="0.3">
      <c r="B650" s="1">
        <v>43900</v>
      </c>
      <c r="C650" t="s">
        <v>8</v>
      </c>
      <c r="D650" t="s">
        <v>19</v>
      </c>
      <c r="E650">
        <v>13</v>
      </c>
      <c r="F650" t="str">
        <f>INDEX(tblKlant[Regio],MATCH(tblVerkBerek[[#This Row],[Klant]],tblKlant[Klant],0))</f>
        <v>Zuid</v>
      </c>
      <c r="G650" t="str">
        <f>INDEX(tblProd[ProdNaam],MATCH(tblVerkBerek[[#This Row],[Prod]],tblProd[Product],0))</f>
        <v>Prod2</v>
      </c>
      <c r="H650" s="5">
        <f>tblVerkBerek[[#This Row],[Aantal]]*INDEX(tblProd[KostPrijs],MATCH(tblVerkBerek[[#This Row],[Prod]],tblProd[Product],0))</f>
        <v>1430</v>
      </c>
      <c r="I650" s="5">
        <f>tblVerkBerek[[#This Row],[Aantal]]*INDEX(tblProd[VerkPrijs],MATCH(tblVerkBerek[[#This Row],[Prod]],tblProd[Product],0))</f>
        <v>1755</v>
      </c>
      <c r="J650" s="5">
        <f>tblVerkBerek[[#This Row],[Omzet]]-tblVerkBerek[[#This Row],[Kosten]]</f>
        <v>325</v>
      </c>
      <c r="K650" s="4">
        <f>INDEX(tblKlant[Korting],MATCH(tblVerkBerek[[#This Row],[Klant]],tblKlant[Klant],0))</f>
        <v>0.01</v>
      </c>
      <c r="L650" s="5">
        <f>tblVerkBerek[[#This Row],[Omzet]]*(1-tblVerkBerek[[#This Row],[Korting]])-tblVerkBerek[[#This Row],[Kosten]]</f>
        <v>307.45000000000005</v>
      </c>
    </row>
    <row r="651" spans="2:12" x14ac:dyDescent="0.3">
      <c r="B651" s="1">
        <v>43170</v>
      </c>
      <c r="C651" t="s">
        <v>11</v>
      </c>
      <c r="D651" t="s">
        <v>19</v>
      </c>
      <c r="E651">
        <v>7</v>
      </c>
      <c r="F651" t="str">
        <f>INDEX(tblKlant[Regio],MATCH(tblVerkBerek[[#This Row],[Klant]],tblKlant[Klant],0))</f>
        <v>Noord</v>
      </c>
      <c r="G651" t="str">
        <f>INDEX(tblProd[ProdNaam],MATCH(tblVerkBerek[[#This Row],[Prod]],tblProd[Product],0))</f>
        <v>Prod2</v>
      </c>
      <c r="H651" s="5">
        <f>tblVerkBerek[[#This Row],[Aantal]]*INDEX(tblProd[KostPrijs],MATCH(tblVerkBerek[[#This Row],[Prod]],tblProd[Product],0))</f>
        <v>770</v>
      </c>
      <c r="I651" s="5">
        <f>tblVerkBerek[[#This Row],[Aantal]]*INDEX(tblProd[VerkPrijs],MATCH(tblVerkBerek[[#This Row],[Prod]],tblProd[Product],0))</f>
        <v>945</v>
      </c>
      <c r="J651" s="5">
        <f>tblVerkBerek[[#This Row],[Omzet]]-tblVerkBerek[[#This Row],[Kosten]]</f>
        <v>175</v>
      </c>
      <c r="K651" s="4">
        <f>INDEX(tblKlant[Korting],MATCH(tblVerkBerek[[#This Row],[Klant]],tblKlant[Klant],0))</f>
        <v>0</v>
      </c>
      <c r="L651" s="5">
        <f>tblVerkBerek[[#This Row],[Omzet]]*(1-tblVerkBerek[[#This Row],[Korting]])-tblVerkBerek[[#This Row],[Kosten]]</f>
        <v>175</v>
      </c>
    </row>
    <row r="652" spans="2:12" x14ac:dyDescent="0.3">
      <c r="B652" s="1">
        <v>43267</v>
      </c>
      <c r="C652" t="s">
        <v>13</v>
      </c>
      <c r="D652" t="s">
        <v>14</v>
      </c>
      <c r="E652">
        <v>6</v>
      </c>
      <c r="F652" t="str">
        <f>INDEX(tblKlant[Regio],MATCH(tblVerkBerek[[#This Row],[Klant]],tblKlant[Klant],0))</f>
        <v>Zuid</v>
      </c>
      <c r="G652" t="str">
        <f>INDEX(tblProd[ProdNaam],MATCH(tblVerkBerek[[#This Row],[Prod]],tblProd[Product],0))</f>
        <v>Prod1</v>
      </c>
      <c r="H652" s="5">
        <f>tblVerkBerek[[#This Row],[Aantal]]*INDEX(tblProd[KostPrijs],MATCH(tblVerkBerek[[#This Row],[Prod]],tblProd[Product],0))</f>
        <v>600</v>
      </c>
      <c r="I652" s="5">
        <f>tblVerkBerek[[#This Row],[Aantal]]*INDEX(tblProd[VerkPrijs],MATCH(tblVerkBerek[[#This Row],[Prod]],tblProd[Product],0))</f>
        <v>750</v>
      </c>
      <c r="J652" s="5">
        <f>tblVerkBerek[[#This Row],[Omzet]]-tblVerkBerek[[#This Row],[Kosten]]</f>
        <v>150</v>
      </c>
      <c r="K652" s="4">
        <f>INDEX(tblKlant[Korting],MATCH(tblVerkBerek[[#This Row],[Klant]],tblKlant[Klant],0))</f>
        <v>0.05</v>
      </c>
      <c r="L652" s="5">
        <f>tblVerkBerek[[#This Row],[Omzet]]*(1-tblVerkBerek[[#This Row],[Korting]])-tblVerkBerek[[#This Row],[Kosten]]</f>
        <v>112.5</v>
      </c>
    </row>
    <row r="653" spans="2:12" x14ac:dyDescent="0.3">
      <c r="B653" s="1">
        <v>43230</v>
      </c>
      <c r="C653" t="s">
        <v>9</v>
      </c>
      <c r="D653" t="s">
        <v>19</v>
      </c>
      <c r="E653">
        <v>15</v>
      </c>
      <c r="F653" t="str">
        <f>INDEX(tblKlant[Regio],MATCH(tblVerkBerek[[#This Row],[Klant]],tblKlant[Klant],0))</f>
        <v>Noord</v>
      </c>
      <c r="G653" t="str">
        <f>INDEX(tblProd[ProdNaam],MATCH(tblVerkBerek[[#This Row],[Prod]],tblProd[Product],0))</f>
        <v>Prod2</v>
      </c>
      <c r="H653" s="5">
        <f>tblVerkBerek[[#This Row],[Aantal]]*INDEX(tblProd[KostPrijs],MATCH(tblVerkBerek[[#This Row],[Prod]],tblProd[Product],0))</f>
        <v>1650</v>
      </c>
      <c r="I653" s="5">
        <f>tblVerkBerek[[#This Row],[Aantal]]*INDEX(tblProd[VerkPrijs],MATCH(tblVerkBerek[[#This Row],[Prod]],tblProd[Product],0))</f>
        <v>2025</v>
      </c>
      <c r="J653" s="5">
        <f>tblVerkBerek[[#This Row],[Omzet]]-tblVerkBerek[[#This Row],[Kosten]]</f>
        <v>375</v>
      </c>
      <c r="K653" s="4">
        <f>INDEX(tblKlant[Korting],MATCH(tblVerkBerek[[#This Row],[Klant]],tblKlant[Klant],0))</f>
        <v>0.1</v>
      </c>
      <c r="L653" s="5">
        <f>tblVerkBerek[[#This Row],[Omzet]]*(1-tblVerkBerek[[#This Row],[Korting]])-tblVerkBerek[[#This Row],[Kosten]]</f>
        <v>172.5</v>
      </c>
    </row>
    <row r="654" spans="2:12" x14ac:dyDescent="0.3">
      <c r="B654" s="1">
        <v>43943</v>
      </c>
      <c r="C654" t="s">
        <v>4</v>
      </c>
      <c r="D654" t="s">
        <v>10</v>
      </c>
      <c r="E654">
        <v>19</v>
      </c>
      <c r="F654" t="str">
        <f>INDEX(tblKlant[Regio],MATCH(tblVerkBerek[[#This Row],[Klant]],tblKlant[Klant],0))</f>
        <v>Zuid</v>
      </c>
      <c r="G654" t="str">
        <f>INDEX(tblProd[ProdNaam],MATCH(tblVerkBerek[[#This Row],[Prod]],tblProd[Product],0))</f>
        <v>Prod4</v>
      </c>
      <c r="H654" s="5">
        <f>tblVerkBerek[[#This Row],[Aantal]]*INDEX(tblProd[KostPrijs],MATCH(tblVerkBerek[[#This Row],[Prod]],tblProd[Product],0))</f>
        <v>2470</v>
      </c>
      <c r="I654" s="5">
        <f>tblVerkBerek[[#This Row],[Aantal]]*INDEX(tblProd[VerkPrijs],MATCH(tblVerkBerek[[#This Row],[Prod]],tblProd[Product],0))</f>
        <v>3040</v>
      </c>
      <c r="J654" s="5">
        <f>tblVerkBerek[[#This Row],[Omzet]]-tblVerkBerek[[#This Row],[Kosten]]</f>
        <v>570</v>
      </c>
      <c r="K654" s="4">
        <f>INDEX(tblKlant[Korting],MATCH(tblVerkBerek[[#This Row],[Klant]],tblKlant[Klant],0))</f>
        <v>0.05</v>
      </c>
      <c r="L654" s="5">
        <f>tblVerkBerek[[#This Row],[Omzet]]*(1-tblVerkBerek[[#This Row],[Korting]])-tblVerkBerek[[#This Row],[Kosten]]</f>
        <v>418</v>
      </c>
    </row>
    <row r="655" spans="2:12" x14ac:dyDescent="0.3">
      <c r="B655" s="1">
        <v>43607</v>
      </c>
      <c r="C655" t="s">
        <v>18</v>
      </c>
      <c r="D655" t="s">
        <v>7</v>
      </c>
      <c r="E655">
        <v>11</v>
      </c>
      <c r="F655" t="str">
        <f>INDEX(tblKlant[Regio],MATCH(tblVerkBerek[[#This Row],[Klant]],tblKlant[Klant],0))</f>
        <v>Noord</v>
      </c>
      <c r="G655" t="str">
        <f>INDEX(tblProd[ProdNaam],MATCH(tblVerkBerek[[#This Row],[Prod]],tblProd[Product],0))</f>
        <v>Prod6</v>
      </c>
      <c r="H655" s="5">
        <f>tblVerkBerek[[#This Row],[Aantal]]*INDEX(tblProd[KostPrijs],MATCH(tblVerkBerek[[#This Row],[Prod]],tblProd[Product],0))</f>
        <v>1650</v>
      </c>
      <c r="I655" s="5">
        <f>tblVerkBerek[[#This Row],[Aantal]]*INDEX(tblProd[VerkPrijs],MATCH(tblVerkBerek[[#This Row],[Prod]],tblProd[Product],0))</f>
        <v>2200</v>
      </c>
      <c r="J655" s="5">
        <f>tblVerkBerek[[#This Row],[Omzet]]-tblVerkBerek[[#This Row],[Kosten]]</f>
        <v>550</v>
      </c>
      <c r="K655" s="4">
        <f>INDEX(tblKlant[Korting],MATCH(tblVerkBerek[[#This Row],[Klant]],tblKlant[Klant],0))</f>
        <v>0</v>
      </c>
      <c r="L655" s="5">
        <f>tblVerkBerek[[#This Row],[Omzet]]*(1-tblVerkBerek[[#This Row],[Korting]])-tblVerkBerek[[#This Row],[Kosten]]</f>
        <v>550</v>
      </c>
    </row>
    <row r="656" spans="2:12" x14ac:dyDescent="0.3">
      <c r="B656" s="1">
        <v>43310</v>
      </c>
      <c r="C656" t="s">
        <v>11</v>
      </c>
      <c r="D656" t="s">
        <v>16</v>
      </c>
      <c r="E656">
        <v>20</v>
      </c>
      <c r="F656" t="str">
        <f>INDEX(tblKlant[Regio],MATCH(tblVerkBerek[[#This Row],[Klant]],tblKlant[Klant],0))</f>
        <v>Noord</v>
      </c>
      <c r="G656" t="str">
        <f>INDEX(tblProd[ProdNaam],MATCH(tblVerkBerek[[#This Row],[Prod]],tblProd[Product],0))</f>
        <v>Prod5</v>
      </c>
      <c r="H656" s="5">
        <f>tblVerkBerek[[#This Row],[Aantal]]*INDEX(tblProd[KostPrijs],MATCH(tblVerkBerek[[#This Row],[Prod]],tblProd[Product],0))</f>
        <v>2800</v>
      </c>
      <c r="I656" s="5">
        <f>tblVerkBerek[[#This Row],[Aantal]]*INDEX(tblProd[VerkPrijs],MATCH(tblVerkBerek[[#This Row],[Prod]],tblProd[Product],0))</f>
        <v>3600</v>
      </c>
      <c r="J656" s="5">
        <f>tblVerkBerek[[#This Row],[Omzet]]-tblVerkBerek[[#This Row],[Kosten]]</f>
        <v>800</v>
      </c>
      <c r="K656" s="4">
        <f>INDEX(tblKlant[Korting],MATCH(tblVerkBerek[[#This Row],[Klant]],tblKlant[Klant],0))</f>
        <v>0</v>
      </c>
      <c r="L656" s="5">
        <f>tblVerkBerek[[#This Row],[Omzet]]*(1-tblVerkBerek[[#This Row],[Korting]])-tblVerkBerek[[#This Row],[Kosten]]</f>
        <v>800</v>
      </c>
    </row>
    <row r="657" spans="2:12" x14ac:dyDescent="0.3">
      <c r="B657" s="1">
        <v>43641</v>
      </c>
      <c r="C657" t="s">
        <v>18</v>
      </c>
      <c r="D657" t="s">
        <v>14</v>
      </c>
      <c r="E657">
        <v>17</v>
      </c>
      <c r="F657" t="str">
        <f>INDEX(tblKlant[Regio],MATCH(tblVerkBerek[[#This Row],[Klant]],tblKlant[Klant],0))</f>
        <v>Noord</v>
      </c>
      <c r="G657" t="str">
        <f>INDEX(tblProd[ProdNaam],MATCH(tblVerkBerek[[#This Row],[Prod]],tblProd[Product],0))</f>
        <v>Prod1</v>
      </c>
      <c r="H657" s="5">
        <f>tblVerkBerek[[#This Row],[Aantal]]*INDEX(tblProd[KostPrijs],MATCH(tblVerkBerek[[#This Row],[Prod]],tblProd[Product],0))</f>
        <v>1700</v>
      </c>
      <c r="I657" s="5">
        <f>tblVerkBerek[[#This Row],[Aantal]]*INDEX(tblProd[VerkPrijs],MATCH(tblVerkBerek[[#This Row],[Prod]],tblProd[Product],0))</f>
        <v>2125</v>
      </c>
      <c r="J657" s="5">
        <f>tblVerkBerek[[#This Row],[Omzet]]-tblVerkBerek[[#This Row],[Kosten]]</f>
        <v>425</v>
      </c>
      <c r="K657" s="4">
        <f>INDEX(tblKlant[Korting],MATCH(tblVerkBerek[[#This Row],[Klant]],tblKlant[Klant],0))</f>
        <v>0</v>
      </c>
      <c r="L657" s="5">
        <f>tblVerkBerek[[#This Row],[Omzet]]*(1-tblVerkBerek[[#This Row],[Korting]])-tblVerkBerek[[#This Row],[Kosten]]</f>
        <v>425</v>
      </c>
    </row>
    <row r="658" spans="2:12" x14ac:dyDescent="0.3">
      <c r="B658" s="1">
        <v>43380</v>
      </c>
      <c r="C658" t="s">
        <v>11</v>
      </c>
      <c r="D658" t="s">
        <v>14</v>
      </c>
      <c r="E658">
        <v>5</v>
      </c>
      <c r="F658" t="str">
        <f>INDEX(tblKlant[Regio],MATCH(tblVerkBerek[[#This Row],[Klant]],tblKlant[Klant],0))</f>
        <v>Noord</v>
      </c>
      <c r="G658" t="str">
        <f>INDEX(tblProd[ProdNaam],MATCH(tblVerkBerek[[#This Row],[Prod]],tblProd[Product],0))</f>
        <v>Prod1</v>
      </c>
      <c r="H658" s="5">
        <f>tblVerkBerek[[#This Row],[Aantal]]*INDEX(tblProd[KostPrijs],MATCH(tblVerkBerek[[#This Row],[Prod]],tblProd[Product],0))</f>
        <v>500</v>
      </c>
      <c r="I658" s="5">
        <f>tblVerkBerek[[#This Row],[Aantal]]*INDEX(tblProd[VerkPrijs],MATCH(tblVerkBerek[[#This Row],[Prod]],tblProd[Product],0))</f>
        <v>625</v>
      </c>
      <c r="J658" s="5">
        <f>tblVerkBerek[[#This Row],[Omzet]]-tblVerkBerek[[#This Row],[Kosten]]</f>
        <v>125</v>
      </c>
      <c r="K658" s="4">
        <f>INDEX(tblKlant[Korting],MATCH(tblVerkBerek[[#This Row],[Klant]],tblKlant[Klant],0))</f>
        <v>0</v>
      </c>
      <c r="L658" s="5">
        <f>tblVerkBerek[[#This Row],[Omzet]]*(1-tblVerkBerek[[#This Row],[Korting]])-tblVerkBerek[[#This Row],[Kosten]]</f>
        <v>125</v>
      </c>
    </row>
    <row r="659" spans="2:12" x14ac:dyDescent="0.3">
      <c r="B659" s="1">
        <v>43287</v>
      </c>
      <c r="C659" t="s">
        <v>17</v>
      </c>
      <c r="D659" t="s">
        <v>10</v>
      </c>
      <c r="E659">
        <v>14</v>
      </c>
      <c r="F659" t="str">
        <f>INDEX(tblKlant[Regio],MATCH(tblVerkBerek[[#This Row],[Klant]],tblKlant[Klant],0))</f>
        <v>Zuid</v>
      </c>
      <c r="G659" t="str">
        <f>INDEX(tblProd[ProdNaam],MATCH(tblVerkBerek[[#This Row],[Prod]],tblProd[Product],0))</f>
        <v>Prod4</v>
      </c>
      <c r="H659" s="5">
        <f>tblVerkBerek[[#This Row],[Aantal]]*INDEX(tblProd[KostPrijs],MATCH(tblVerkBerek[[#This Row],[Prod]],tblProd[Product],0))</f>
        <v>1820</v>
      </c>
      <c r="I659" s="5">
        <f>tblVerkBerek[[#This Row],[Aantal]]*INDEX(tblProd[VerkPrijs],MATCH(tblVerkBerek[[#This Row],[Prod]],tblProd[Product],0))</f>
        <v>2240</v>
      </c>
      <c r="J659" s="5">
        <f>tblVerkBerek[[#This Row],[Omzet]]-tblVerkBerek[[#This Row],[Kosten]]</f>
        <v>420</v>
      </c>
      <c r="K659" s="4">
        <f>INDEX(tblKlant[Korting],MATCH(tblVerkBerek[[#This Row],[Klant]],tblKlant[Klant],0))</f>
        <v>0.05</v>
      </c>
      <c r="L659" s="5">
        <f>tblVerkBerek[[#This Row],[Omzet]]*(1-tblVerkBerek[[#This Row],[Korting]])-tblVerkBerek[[#This Row],[Kosten]]</f>
        <v>308</v>
      </c>
    </row>
    <row r="660" spans="2:12" x14ac:dyDescent="0.3">
      <c r="B660" s="1">
        <v>43345</v>
      </c>
      <c r="C660" t="s">
        <v>12</v>
      </c>
      <c r="D660" t="s">
        <v>7</v>
      </c>
      <c r="E660">
        <v>9</v>
      </c>
      <c r="F660" t="str">
        <f>INDEX(tblKlant[Regio],MATCH(tblVerkBerek[[#This Row],[Klant]],tblKlant[Klant],0))</f>
        <v>Noord</v>
      </c>
      <c r="G660" t="str">
        <f>INDEX(tblProd[ProdNaam],MATCH(tblVerkBerek[[#This Row],[Prod]],tblProd[Product],0))</f>
        <v>Prod6</v>
      </c>
      <c r="H660" s="5">
        <f>tblVerkBerek[[#This Row],[Aantal]]*INDEX(tblProd[KostPrijs],MATCH(tblVerkBerek[[#This Row],[Prod]],tblProd[Product],0))</f>
        <v>1350</v>
      </c>
      <c r="I660" s="5">
        <f>tblVerkBerek[[#This Row],[Aantal]]*INDEX(tblProd[VerkPrijs],MATCH(tblVerkBerek[[#This Row],[Prod]],tblProd[Product],0))</f>
        <v>1800</v>
      </c>
      <c r="J660" s="5">
        <f>tblVerkBerek[[#This Row],[Omzet]]-tblVerkBerek[[#This Row],[Kosten]]</f>
        <v>450</v>
      </c>
      <c r="K660" s="4">
        <f>INDEX(tblKlant[Korting],MATCH(tblVerkBerek[[#This Row],[Klant]],tblKlant[Klant],0))</f>
        <v>0.01</v>
      </c>
      <c r="L660" s="5">
        <f>tblVerkBerek[[#This Row],[Omzet]]*(1-tblVerkBerek[[#This Row],[Korting]])-tblVerkBerek[[#This Row],[Kosten]]</f>
        <v>432</v>
      </c>
    </row>
    <row r="661" spans="2:12" x14ac:dyDescent="0.3">
      <c r="B661" s="1">
        <v>43387</v>
      </c>
      <c r="C661" t="s">
        <v>17</v>
      </c>
      <c r="D661" t="s">
        <v>16</v>
      </c>
      <c r="E661">
        <v>16</v>
      </c>
      <c r="F661" t="str">
        <f>INDEX(tblKlant[Regio],MATCH(tblVerkBerek[[#This Row],[Klant]],tblKlant[Klant],0))</f>
        <v>Zuid</v>
      </c>
      <c r="G661" t="str">
        <f>INDEX(tblProd[ProdNaam],MATCH(tblVerkBerek[[#This Row],[Prod]],tblProd[Product],0))</f>
        <v>Prod5</v>
      </c>
      <c r="H661" s="5">
        <f>tblVerkBerek[[#This Row],[Aantal]]*INDEX(tblProd[KostPrijs],MATCH(tblVerkBerek[[#This Row],[Prod]],tblProd[Product],0))</f>
        <v>2240</v>
      </c>
      <c r="I661" s="5">
        <f>tblVerkBerek[[#This Row],[Aantal]]*INDEX(tblProd[VerkPrijs],MATCH(tblVerkBerek[[#This Row],[Prod]],tblProd[Product],0))</f>
        <v>2880</v>
      </c>
      <c r="J661" s="5">
        <f>tblVerkBerek[[#This Row],[Omzet]]-tblVerkBerek[[#This Row],[Kosten]]</f>
        <v>640</v>
      </c>
      <c r="K661" s="4">
        <f>INDEX(tblKlant[Korting],MATCH(tblVerkBerek[[#This Row],[Klant]],tblKlant[Klant],0))</f>
        <v>0.05</v>
      </c>
      <c r="L661" s="5">
        <f>tblVerkBerek[[#This Row],[Omzet]]*(1-tblVerkBerek[[#This Row],[Korting]])-tblVerkBerek[[#This Row],[Kosten]]</f>
        <v>496</v>
      </c>
    </row>
    <row r="662" spans="2:12" x14ac:dyDescent="0.3">
      <c r="B662" s="1">
        <v>43648</v>
      </c>
      <c r="C662" t="s">
        <v>6</v>
      </c>
      <c r="D662" t="s">
        <v>10</v>
      </c>
      <c r="E662">
        <v>5</v>
      </c>
      <c r="F662" t="str">
        <f>INDEX(tblKlant[Regio],MATCH(tblVerkBerek[[#This Row],[Klant]],tblKlant[Klant],0))</f>
        <v>Noord</v>
      </c>
      <c r="G662" t="str">
        <f>INDEX(tblProd[ProdNaam],MATCH(tblVerkBerek[[#This Row],[Prod]],tblProd[Product],0))</f>
        <v>Prod4</v>
      </c>
      <c r="H662" s="5">
        <f>tblVerkBerek[[#This Row],[Aantal]]*INDEX(tblProd[KostPrijs],MATCH(tblVerkBerek[[#This Row],[Prod]],tblProd[Product],0))</f>
        <v>650</v>
      </c>
      <c r="I662" s="5">
        <f>tblVerkBerek[[#This Row],[Aantal]]*INDEX(tblProd[VerkPrijs],MATCH(tblVerkBerek[[#This Row],[Prod]],tblProd[Product],0))</f>
        <v>800</v>
      </c>
      <c r="J662" s="5">
        <f>tblVerkBerek[[#This Row],[Omzet]]-tblVerkBerek[[#This Row],[Kosten]]</f>
        <v>150</v>
      </c>
      <c r="K662" s="4">
        <f>INDEX(tblKlant[Korting],MATCH(tblVerkBerek[[#This Row],[Klant]],tblKlant[Klant],0))</f>
        <v>0</v>
      </c>
      <c r="L662" s="5">
        <f>tblVerkBerek[[#This Row],[Omzet]]*(1-tblVerkBerek[[#This Row],[Korting]])-tblVerkBerek[[#This Row],[Kosten]]</f>
        <v>150</v>
      </c>
    </row>
    <row r="663" spans="2:12" x14ac:dyDescent="0.3">
      <c r="B663" s="1">
        <v>43716</v>
      </c>
      <c r="C663" t="s">
        <v>17</v>
      </c>
      <c r="D663" t="s">
        <v>7</v>
      </c>
      <c r="E663">
        <v>16</v>
      </c>
      <c r="F663" t="str">
        <f>INDEX(tblKlant[Regio],MATCH(tblVerkBerek[[#This Row],[Klant]],tblKlant[Klant],0))</f>
        <v>Zuid</v>
      </c>
      <c r="G663" t="str">
        <f>INDEX(tblProd[ProdNaam],MATCH(tblVerkBerek[[#This Row],[Prod]],tblProd[Product],0))</f>
        <v>Prod6</v>
      </c>
      <c r="H663" s="5">
        <f>tblVerkBerek[[#This Row],[Aantal]]*INDEX(tblProd[KostPrijs],MATCH(tblVerkBerek[[#This Row],[Prod]],tblProd[Product],0))</f>
        <v>2400</v>
      </c>
      <c r="I663" s="5">
        <f>tblVerkBerek[[#This Row],[Aantal]]*INDEX(tblProd[VerkPrijs],MATCH(tblVerkBerek[[#This Row],[Prod]],tblProd[Product],0))</f>
        <v>3200</v>
      </c>
      <c r="J663" s="5">
        <f>tblVerkBerek[[#This Row],[Omzet]]-tblVerkBerek[[#This Row],[Kosten]]</f>
        <v>800</v>
      </c>
      <c r="K663" s="4">
        <f>INDEX(tblKlant[Korting],MATCH(tblVerkBerek[[#This Row],[Klant]],tblKlant[Klant],0))</f>
        <v>0.05</v>
      </c>
      <c r="L663" s="5">
        <f>tblVerkBerek[[#This Row],[Omzet]]*(1-tblVerkBerek[[#This Row],[Korting]])-tblVerkBerek[[#This Row],[Kosten]]</f>
        <v>640</v>
      </c>
    </row>
    <row r="664" spans="2:12" x14ac:dyDescent="0.3">
      <c r="B664" s="1">
        <v>43455</v>
      </c>
      <c r="C664" t="s">
        <v>9</v>
      </c>
      <c r="D664" t="s">
        <v>14</v>
      </c>
      <c r="E664">
        <v>15</v>
      </c>
      <c r="F664" t="str">
        <f>INDEX(tblKlant[Regio],MATCH(tblVerkBerek[[#This Row],[Klant]],tblKlant[Klant],0))</f>
        <v>Noord</v>
      </c>
      <c r="G664" t="str">
        <f>INDEX(tblProd[ProdNaam],MATCH(tblVerkBerek[[#This Row],[Prod]],tblProd[Product],0))</f>
        <v>Prod1</v>
      </c>
      <c r="H664" s="5">
        <f>tblVerkBerek[[#This Row],[Aantal]]*INDEX(tblProd[KostPrijs],MATCH(tblVerkBerek[[#This Row],[Prod]],tblProd[Product],0))</f>
        <v>1500</v>
      </c>
      <c r="I664" s="5">
        <f>tblVerkBerek[[#This Row],[Aantal]]*INDEX(tblProd[VerkPrijs],MATCH(tblVerkBerek[[#This Row],[Prod]],tblProd[Product],0))</f>
        <v>1875</v>
      </c>
      <c r="J664" s="5">
        <f>tblVerkBerek[[#This Row],[Omzet]]-tblVerkBerek[[#This Row],[Kosten]]</f>
        <v>375</v>
      </c>
      <c r="K664" s="4">
        <f>INDEX(tblKlant[Korting],MATCH(tblVerkBerek[[#This Row],[Klant]],tblKlant[Klant],0))</f>
        <v>0.1</v>
      </c>
      <c r="L664" s="5">
        <f>tblVerkBerek[[#This Row],[Omzet]]*(1-tblVerkBerek[[#This Row],[Korting]])-tblVerkBerek[[#This Row],[Kosten]]</f>
        <v>187.5</v>
      </c>
    </row>
    <row r="665" spans="2:12" x14ac:dyDescent="0.3">
      <c r="B665" s="1">
        <v>43826</v>
      </c>
      <c r="C665" t="s">
        <v>4</v>
      </c>
      <c r="D665" t="s">
        <v>19</v>
      </c>
      <c r="E665">
        <v>6</v>
      </c>
      <c r="F665" t="str">
        <f>INDEX(tblKlant[Regio],MATCH(tblVerkBerek[[#This Row],[Klant]],tblKlant[Klant],0))</f>
        <v>Zuid</v>
      </c>
      <c r="G665" t="str">
        <f>INDEX(tblProd[ProdNaam],MATCH(tblVerkBerek[[#This Row],[Prod]],tblProd[Product],0))</f>
        <v>Prod2</v>
      </c>
      <c r="H665" s="5">
        <f>tblVerkBerek[[#This Row],[Aantal]]*INDEX(tblProd[KostPrijs],MATCH(tblVerkBerek[[#This Row],[Prod]],tblProd[Product],0))</f>
        <v>660</v>
      </c>
      <c r="I665" s="5">
        <f>tblVerkBerek[[#This Row],[Aantal]]*INDEX(tblProd[VerkPrijs],MATCH(tblVerkBerek[[#This Row],[Prod]],tblProd[Product],0))</f>
        <v>810</v>
      </c>
      <c r="J665" s="5">
        <f>tblVerkBerek[[#This Row],[Omzet]]-tblVerkBerek[[#This Row],[Kosten]]</f>
        <v>150</v>
      </c>
      <c r="K665" s="4">
        <f>INDEX(tblKlant[Korting],MATCH(tblVerkBerek[[#This Row],[Klant]],tblKlant[Klant],0))</f>
        <v>0.05</v>
      </c>
      <c r="L665" s="5">
        <f>tblVerkBerek[[#This Row],[Omzet]]*(1-tblVerkBerek[[#This Row],[Korting]])-tblVerkBerek[[#This Row],[Kosten]]</f>
        <v>109.5</v>
      </c>
    </row>
    <row r="666" spans="2:12" x14ac:dyDescent="0.3">
      <c r="B666" s="1">
        <v>43364</v>
      </c>
      <c r="C666" t="s">
        <v>18</v>
      </c>
      <c r="D666" t="s">
        <v>10</v>
      </c>
      <c r="E666">
        <v>12</v>
      </c>
      <c r="F666" t="str">
        <f>INDEX(tblKlant[Regio],MATCH(tblVerkBerek[[#This Row],[Klant]],tblKlant[Klant],0))</f>
        <v>Noord</v>
      </c>
      <c r="G666" t="str">
        <f>INDEX(tblProd[ProdNaam],MATCH(tblVerkBerek[[#This Row],[Prod]],tblProd[Product],0))</f>
        <v>Prod4</v>
      </c>
      <c r="H666" s="5">
        <f>tblVerkBerek[[#This Row],[Aantal]]*INDEX(tblProd[KostPrijs],MATCH(tblVerkBerek[[#This Row],[Prod]],tblProd[Product],0))</f>
        <v>1560</v>
      </c>
      <c r="I666" s="5">
        <f>tblVerkBerek[[#This Row],[Aantal]]*INDEX(tblProd[VerkPrijs],MATCH(tblVerkBerek[[#This Row],[Prod]],tblProd[Product],0))</f>
        <v>1920</v>
      </c>
      <c r="J666" s="5">
        <f>tblVerkBerek[[#This Row],[Omzet]]-tblVerkBerek[[#This Row],[Kosten]]</f>
        <v>360</v>
      </c>
      <c r="K666" s="4">
        <f>INDEX(tblKlant[Korting],MATCH(tblVerkBerek[[#This Row],[Klant]],tblKlant[Klant],0))</f>
        <v>0</v>
      </c>
      <c r="L666" s="5">
        <f>tblVerkBerek[[#This Row],[Omzet]]*(1-tblVerkBerek[[#This Row],[Korting]])-tblVerkBerek[[#This Row],[Kosten]]</f>
        <v>360</v>
      </c>
    </row>
    <row r="667" spans="2:12" x14ac:dyDescent="0.3">
      <c r="B667" s="1">
        <v>43339</v>
      </c>
      <c r="C667" t="s">
        <v>8</v>
      </c>
      <c r="D667" t="s">
        <v>19</v>
      </c>
      <c r="E667">
        <v>13</v>
      </c>
      <c r="F667" t="str">
        <f>INDEX(tblKlant[Regio],MATCH(tblVerkBerek[[#This Row],[Klant]],tblKlant[Klant],0))</f>
        <v>Zuid</v>
      </c>
      <c r="G667" t="str">
        <f>INDEX(tblProd[ProdNaam],MATCH(tblVerkBerek[[#This Row],[Prod]],tblProd[Product],0))</f>
        <v>Prod2</v>
      </c>
      <c r="H667" s="5">
        <f>tblVerkBerek[[#This Row],[Aantal]]*INDEX(tblProd[KostPrijs],MATCH(tblVerkBerek[[#This Row],[Prod]],tblProd[Product],0))</f>
        <v>1430</v>
      </c>
      <c r="I667" s="5">
        <f>tblVerkBerek[[#This Row],[Aantal]]*INDEX(tblProd[VerkPrijs],MATCH(tblVerkBerek[[#This Row],[Prod]],tblProd[Product],0))</f>
        <v>1755</v>
      </c>
      <c r="J667" s="5">
        <f>tblVerkBerek[[#This Row],[Omzet]]-tblVerkBerek[[#This Row],[Kosten]]</f>
        <v>325</v>
      </c>
      <c r="K667" s="4">
        <f>INDEX(tblKlant[Korting],MATCH(tblVerkBerek[[#This Row],[Klant]],tblKlant[Klant],0))</f>
        <v>0.01</v>
      </c>
      <c r="L667" s="5">
        <f>tblVerkBerek[[#This Row],[Omzet]]*(1-tblVerkBerek[[#This Row],[Korting]])-tblVerkBerek[[#This Row],[Kosten]]</f>
        <v>307.45000000000005</v>
      </c>
    </row>
    <row r="668" spans="2:12" x14ac:dyDescent="0.3">
      <c r="B668" s="1">
        <v>43889</v>
      </c>
      <c r="C668" t="s">
        <v>17</v>
      </c>
      <c r="D668" t="s">
        <v>7</v>
      </c>
      <c r="E668">
        <v>16</v>
      </c>
      <c r="F668" t="str">
        <f>INDEX(tblKlant[Regio],MATCH(tblVerkBerek[[#This Row],[Klant]],tblKlant[Klant],0))</f>
        <v>Zuid</v>
      </c>
      <c r="G668" t="str">
        <f>INDEX(tblProd[ProdNaam],MATCH(tblVerkBerek[[#This Row],[Prod]],tblProd[Product],0))</f>
        <v>Prod6</v>
      </c>
      <c r="H668" s="5">
        <f>tblVerkBerek[[#This Row],[Aantal]]*INDEX(tblProd[KostPrijs],MATCH(tblVerkBerek[[#This Row],[Prod]],tblProd[Product],0))</f>
        <v>2400</v>
      </c>
      <c r="I668" s="5">
        <f>tblVerkBerek[[#This Row],[Aantal]]*INDEX(tblProd[VerkPrijs],MATCH(tblVerkBerek[[#This Row],[Prod]],tblProd[Product],0))</f>
        <v>3200</v>
      </c>
      <c r="J668" s="5">
        <f>tblVerkBerek[[#This Row],[Omzet]]-tblVerkBerek[[#This Row],[Kosten]]</f>
        <v>800</v>
      </c>
      <c r="K668" s="4">
        <f>INDEX(tblKlant[Korting],MATCH(tblVerkBerek[[#This Row],[Klant]],tblKlant[Klant],0))</f>
        <v>0.05</v>
      </c>
      <c r="L668" s="5">
        <f>tblVerkBerek[[#This Row],[Omzet]]*(1-tblVerkBerek[[#This Row],[Korting]])-tblVerkBerek[[#This Row],[Kosten]]</f>
        <v>640</v>
      </c>
    </row>
    <row r="669" spans="2:12" x14ac:dyDescent="0.3">
      <c r="B669" s="1">
        <v>43445</v>
      </c>
      <c r="C669" t="s">
        <v>12</v>
      </c>
      <c r="D669" t="s">
        <v>19</v>
      </c>
      <c r="E669">
        <v>11</v>
      </c>
      <c r="F669" t="str">
        <f>INDEX(tblKlant[Regio],MATCH(tblVerkBerek[[#This Row],[Klant]],tblKlant[Klant],0))</f>
        <v>Noord</v>
      </c>
      <c r="G669" t="str">
        <f>INDEX(tblProd[ProdNaam],MATCH(tblVerkBerek[[#This Row],[Prod]],tblProd[Product],0))</f>
        <v>Prod2</v>
      </c>
      <c r="H669" s="5">
        <f>tblVerkBerek[[#This Row],[Aantal]]*INDEX(tblProd[KostPrijs],MATCH(tblVerkBerek[[#This Row],[Prod]],tblProd[Product],0))</f>
        <v>1210</v>
      </c>
      <c r="I669" s="5">
        <f>tblVerkBerek[[#This Row],[Aantal]]*INDEX(tblProd[VerkPrijs],MATCH(tblVerkBerek[[#This Row],[Prod]],tblProd[Product],0))</f>
        <v>1485</v>
      </c>
      <c r="J669" s="5">
        <f>tblVerkBerek[[#This Row],[Omzet]]-tblVerkBerek[[#This Row],[Kosten]]</f>
        <v>275</v>
      </c>
      <c r="K669" s="4">
        <f>INDEX(tblKlant[Korting],MATCH(tblVerkBerek[[#This Row],[Klant]],tblKlant[Klant],0))</f>
        <v>0.01</v>
      </c>
      <c r="L669" s="5">
        <f>tblVerkBerek[[#This Row],[Omzet]]*(1-tblVerkBerek[[#This Row],[Korting]])-tblVerkBerek[[#This Row],[Kosten]]</f>
        <v>260.15000000000009</v>
      </c>
    </row>
    <row r="670" spans="2:12" x14ac:dyDescent="0.3">
      <c r="B670" s="1">
        <v>43650</v>
      </c>
      <c r="C670" t="s">
        <v>18</v>
      </c>
      <c r="D670" t="s">
        <v>14</v>
      </c>
      <c r="E670">
        <v>11</v>
      </c>
      <c r="F670" t="str">
        <f>INDEX(tblKlant[Regio],MATCH(tblVerkBerek[[#This Row],[Klant]],tblKlant[Klant],0))</f>
        <v>Noord</v>
      </c>
      <c r="G670" t="str">
        <f>INDEX(tblProd[ProdNaam],MATCH(tblVerkBerek[[#This Row],[Prod]],tblProd[Product],0))</f>
        <v>Prod1</v>
      </c>
      <c r="H670" s="5">
        <f>tblVerkBerek[[#This Row],[Aantal]]*INDEX(tblProd[KostPrijs],MATCH(tblVerkBerek[[#This Row],[Prod]],tblProd[Product],0))</f>
        <v>1100</v>
      </c>
      <c r="I670" s="5">
        <f>tblVerkBerek[[#This Row],[Aantal]]*INDEX(tblProd[VerkPrijs],MATCH(tblVerkBerek[[#This Row],[Prod]],tblProd[Product],0))</f>
        <v>1375</v>
      </c>
      <c r="J670" s="5">
        <f>tblVerkBerek[[#This Row],[Omzet]]-tblVerkBerek[[#This Row],[Kosten]]</f>
        <v>275</v>
      </c>
      <c r="K670" s="4">
        <f>INDEX(tblKlant[Korting],MATCH(tblVerkBerek[[#This Row],[Klant]],tblKlant[Klant],0))</f>
        <v>0</v>
      </c>
      <c r="L670" s="5">
        <f>tblVerkBerek[[#This Row],[Omzet]]*(1-tblVerkBerek[[#This Row],[Korting]])-tblVerkBerek[[#This Row],[Kosten]]</f>
        <v>275</v>
      </c>
    </row>
    <row r="671" spans="2:12" x14ac:dyDescent="0.3">
      <c r="B671" s="1">
        <v>43721</v>
      </c>
      <c r="C671" t="s">
        <v>6</v>
      </c>
      <c r="D671" t="s">
        <v>14</v>
      </c>
      <c r="E671">
        <v>14</v>
      </c>
      <c r="F671" t="str">
        <f>INDEX(tblKlant[Regio],MATCH(tblVerkBerek[[#This Row],[Klant]],tblKlant[Klant],0))</f>
        <v>Noord</v>
      </c>
      <c r="G671" t="str">
        <f>INDEX(tblProd[ProdNaam],MATCH(tblVerkBerek[[#This Row],[Prod]],tblProd[Product],0))</f>
        <v>Prod1</v>
      </c>
      <c r="H671" s="5">
        <f>tblVerkBerek[[#This Row],[Aantal]]*INDEX(tblProd[KostPrijs],MATCH(tblVerkBerek[[#This Row],[Prod]],tblProd[Product],0))</f>
        <v>1400</v>
      </c>
      <c r="I671" s="5">
        <f>tblVerkBerek[[#This Row],[Aantal]]*INDEX(tblProd[VerkPrijs],MATCH(tblVerkBerek[[#This Row],[Prod]],tblProd[Product],0))</f>
        <v>1750</v>
      </c>
      <c r="J671" s="5">
        <f>tblVerkBerek[[#This Row],[Omzet]]-tblVerkBerek[[#This Row],[Kosten]]</f>
        <v>350</v>
      </c>
      <c r="K671" s="4">
        <f>INDEX(tblKlant[Korting],MATCH(tblVerkBerek[[#This Row],[Klant]],tblKlant[Klant],0))</f>
        <v>0</v>
      </c>
      <c r="L671" s="5">
        <f>tblVerkBerek[[#This Row],[Omzet]]*(1-tblVerkBerek[[#This Row],[Korting]])-tblVerkBerek[[#This Row],[Kosten]]</f>
        <v>350</v>
      </c>
    </row>
    <row r="672" spans="2:12" x14ac:dyDescent="0.3">
      <c r="B672" s="1">
        <v>43588</v>
      </c>
      <c r="C672" t="s">
        <v>11</v>
      </c>
      <c r="D672" t="s">
        <v>16</v>
      </c>
      <c r="E672">
        <v>9</v>
      </c>
      <c r="F672" t="str">
        <f>INDEX(tblKlant[Regio],MATCH(tblVerkBerek[[#This Row],[Klant]],tblKlant[Klant],0))</f>
        <v>Noord</v>
      </c>
      <c r="G672" t="str">
        <f>INDEX(tblProd[ProdNaam],MATCH(tblVerkBerek[[#This Row],[Prod]],tblProd[Product],0))</f>
        <v>Prod5</v>
      </c>
      <c r="H672" s="5">
        <f>tblVerkBerek[[#This Row],[Aantal]]*INDEX(tblProd[KostPrijs],MATCH(tblVerkBerek[[#This Row],[Prod]],tblProd[Product],0))</f>
        <v>1260</v>
      </c>
      <c r="I672" s="5">
        <f>tblVerkBerek[[#This Row],[Aantal]]*INDEX(tblProd[VerkPrijs],MATCH(tblVerkBerek[[#This Row],[Prod]],tblProd[Product],0))</f>
        <v>1620</v>
      </c>
      <c r="J672" s="5">
        <f>tblVerkBerek[[#This Row],[Omzet]]-tblVerkBerek[[#This Row],[Kosten]]</f>
        <v>360</v>
      </c>
      <c r="K672" s="4">
        <f>INDEX(tblKlant[Korting],MATCH(tblVerkBerek[[#This Row],[Klant]],tblKlant[Klant],0))</f>
        <v>0</v>
      </c>
      <c r="L672" s="5">
        <f>tblVerkBerek[[#This Row],[Omzet]]*(1-tblVerkBerek[[#This Row],[Korting]])-tblVerkBerek[[#This Row],[Kosten]]</f>
        <v>360</v>
      </c>
    </row>
    <row r="673" spans="2:12" x14ac:dyDescent="0.3">
      <c r="B673" s="1">
        <v>43642</v>
      </c>
      <c r="C673" t="s">
        <v>6</v>
      </c>
      <c r="D673" t="s">
        <v>16</v>
      </c>
      <c r="E673">
        <v>13</v>
      </c>
      <c r="F673" t="str">
        <f>INDEX(tblKlant[Regio],MATCH(tblVerkBerek[[#This Row],[Klant]],tblKlant[Klant],0))</f>
        <v>Noord</v>
      </c>
      <c r="G673" t="str">
        <f>INDEX(tblProd[ProdNaam],MATCH(tblVerkBerek[[#This Row],[Prod]],tblProd[Product],0))</f>
        <v>Prod5</v>
      </c>
      <c r="H673" s="5">
        <f>tblVerkBerek[[#This Row],[Aantal]]*INDEX(tblProd[KostPrijs],MATCH(tblVerkBerek[[#This Row],[Prod]],tblProd[Product],0))</f>
        <v>1820</v>
      </c>
      <c r="I673" s="5">
        <f>tblVerkBerek[[#This Row],[Aantal]]*INDEX(tblProd[VerkPrijs],MATCH(tblVerkBerek[[#This Row],[Prod]],tblProd[Product],0))</f>
        <v>2340</v>
      </c>
      <c r="J673" s="5">
        <f>tblVerkBerek[[#This Row],[Omzet]]-tblVerkBerek[[#This Row],[Kosten]]</f>
        <v>520</v>
      </c>
      <c r="K673" s="4">
        <f>INDEX(tblKlant[Korting],MATCH(tblVerkBerek[[#This Row],[Klant]],tblKlant[Klant],0))</f>
        <v>0</v>
      </c>
      <c r="L673" s="5">
        <f>tblVerkBerek[[#This Row],[Omzet]]*(1-tblVerkBerek[[#This Row],[Korting]])-tblVerkBerek[[#This Row],[Kosten]]</f>
        <v>520</v>
      </c>
    </row>
    <row r="674" spans="2:12" x14ac:dyDescent="0.3">
      <c r="B674" s="1">
        <v>43391</v>
      </c>
      <c r="C674" t="s">
        <v>4</v>
      </c>
      <c r="D674" t="s">
        <v>16</v>
      </c>
      <c r="E674">
        <v>10</v>
      </c>
      <c r="F674" t="str">
        <f>INDEX(tblKlant[Regio],MATCH(tblVerkBerek[[#This Row],[Klant]],tblKlant[Klant],0))</f>
        <v>Zuid</v>
      </c>
      <c r="G674" t="str">
        <f>INDEX(tblProd[ProdNaam],MATCH(tblVerkBerek[[#This Row],[Prod]],tblProd[Product],0))</f>
        <v>Prod5</v>
      </c>
      <c r="H674" s="5">
        <f>tblVerkBerek[[#This Row],[Aantal]]*INDEX(tblProd[KostPrijs],MATCH(tblVerkBerek[[#This Row],[Prod]],tblProd[Product],0))</f>
        <v>1400</v>
      </c>
      <c r="I674" s="5">
        <f>tblVerkBerek[[#This Row],[Aantal]]*INDEX(tblProd[VerkPrijs],MATCH(tblVerkBerek[[#This Row],[Prod]],tblProd[Product],0))</f>
        <v>1800</v>
      </c>
      <c r="J674" s="5">
        <f>tblVerkBerek[[#This Row],[Omzet]]-tblVerkBerek[[#This Row],[Kosten]]</f>
        <v>400</v>
      </c>
      <c r="K674" s="4">
        <f>INDEX(tblKlant[Korting],MATCH(tblVerkBerek[[#This Row],[Klant]],tblKlant[Klant],0))</f>
        <v>0.05</v>
      </c>
      <c r="L674" s="5">
        <f>tblVerkBerek[[#This Row],[Omzet]]*(1-tblVerkBerek[[#This Row],[Korting]])-tblVerkBerek[[#This Row],[Kosten]]</f>
        <v>310</v>
      </c>
    </row>
    <row r="675" spans="2:12" x14ac:dyDescent="0.3">
      <c r="B675" s="1">
        <v>43804</v>
      </c>
      <c r="C675" t="s">
        <v>8</v>
      </c>
      <c r="D675" t="s">
        <v>16</v>
      </c>
      <c r="E675">
        <v>15</v>
      </c>
      <c r="F675" t="str">
        <f>INDEX(tblKlant[Regio],MATCH(tblVerkBerek[[#This Row],[Klant]],tblKlant[Klant],0))</f>
        <v>Zuid</v>
      </c>
      <c r="G675" t="str">
        <f>INDEX(tblProd[ProdNaam],MATCH(tblVerkBerek[[#This Row],[Prod]],tblProd[Product],0))</f>
        <v>Prod5</v>
      </c>
      <c r="H675" s="5">
        <f>tblVerkBerek[[#This Row],[Aantal]]*INDEX(tblProd[KostPrijs],MATCH(tblVerkBerek[[#This Row],[Prod]],tblProd[Product],0))</f>
        <v>2100</v>
      </c>
      <c r="I675" s="5">
        <f>tblVerkBerek[[#This Row],[Aantal]]*INDEX(tblProd[VerkPrijs],MATCH(tblVerkBerek[[#This Row],[Prod]],tblProd[Product],0))</f>
        <v>2700</v>
      </c>
      <c r="J675" s="5">
        <f>tblVerkBerek[[#This Row],[Omzet]]-tblVerkBerek[[#This Row],[Kosten]]</f>
        <v>600</v>
      </c>
      <c r="K675" s="4">
        <f>INDEX(tblKlant[Korting],MATCH(tblVerkBerek[[#This Row],[Klant]],tblKlant[Klant],0))</f>
        <v>0.01</v>
      </c>
      <c r="L675" s="5">
        <f>tblVerkBerek[[#This Row],[Omzet]]*(1-tblVerkBerek[[#This Row],[Korting]])-tblVerkBerek[[#This Row],[Kosten]]</f>
        <v>573</v>
      </c>
    </row>
    <row r="676" spans="2:12" x14ac:dyDescent="0.3">
      <c r="B676" s="1">
        <v>43218</v>
      </c>
      <c r="C676" t="s">
        <v>6</v>
      </c>
      <c r="D676" t="s">
        <v>10</v>
      </c>
      <c r="E676">
        <v>19</v>
      </c>
      <c r="F676" t="str">
        <f>INDEX(tblKlant[Regio],MATCH(tblVerkBerek[[#This Row],[Klant]],tblKlant[Klant],0))</f>
        <v>Noord</v>
      </c>
      <c r="G676" t="str">
        <f>INDEX(tblProd[ProdNaam],MATCH(tblVerkBerek[[#This Row],[Prod]],tblProd[Product],0))</f>
        <v>Prod4</v>
      </c>
      <c r="H676" s="5">
        <f>tblVerkBerek[[#This Row],[Aantal]]*INDEX(tblProd[KostPrijs],MATCH(tblVerkBerek[[#This Row],[Prod]],tblProd[Product],0))</f>
        <v>2470</v>
      </c>
      <c r="I676" s="5">
        <f>tblVerkBerek[[#This Row],[Aantal]]*INDEX(tblProd[VerkPrijs],MATCH(tblVerkBerek[[#This Row],[Prod]],tblProd[Product],0))</f>
        <v>3040</v>
      </c>
      <c r="J676" s="5">
        <f>tblVerkBerek[[#This Row],[Omzet]]-tblVerkBerek[[#This Row],[Kosten]]</f>
        <v>570</v>
      </c>
      <c r="K676" s="4">
        <f>INDEX(tblKlant[Korting],MATCH(tblVerkBerek[[#This Row],[Klant]],tblKlant[Klant],0))</f>
        <v>0</v>
      </c>
      <c r="L676" s="5">
        <f>tblVerkBerek[[#This Row],[Omzet]]*(1-tblVerkBerek[[#This Row],[Korting]])-tblVerkBerek[[#This Row],[Kosten]]</f>
        <v>570</v>
      </c>
    </row>
    <row r="677" spans="2:12" x14ac:dyDescent="0.3">
      <c r="B677" s="1">
        <v>43649</v>
      </c>
      <c r="C677" t="s">
        <v>17</v>
      </c>
      <c r="D677" t="s">
        <v>7</v>
      </c>
      <c r="E677">
        <v>9</v>
      </c>
      <c r="F677" t="str">
        <f>INDEX(tblKlant[Regio],MATCH(tblVerkBerek[[#This Row],[Klant]],tblKlant[Klant],0))</f>
        <v>Zuid</v>
      </c>
      <c r="G677" t="str">
        <f>INDEX(tblProd[ProdNaam],MATCH(tblVerkBerek[[#This Row],[Prod]],tblProd[Product],0))</f>
        <v>Prod6</v>
      </c>
      <c r="H677" s="5">
        <f>tblVerkBerek[[#This Row],[Aantal]]*INDEX(tblProd[KostPrijs],MATCH(tblVerkBerek[[#This Row],[Prod]],tblProd[Product],0))</f>
        <v>1350</v>
      </c>
      <c r="I677" s="5">
        <f>tblVerkBerek[[#This Row],[Aantal]]*INDEX(tblProd[VerkPrijs],MATCH(tblVerkBerek[[#This Row],[Prod]],tblProd[Product],0))</f>
        <v>1800</v>
      </c>
      <c r="J677" s="5">
        <f>tblVerkBerek[[#This Row],[Omzet]]-tblVerkBerek[[#This Row],[Kosten]]</f>
        <v>450</v>
      </c>
      <c r="K677" s="4">
        <f>INDEX(tblKlant[Korting],MATCH(tblVerkBerek[[#This Row],[Klant]],tblKlant[Klant],0))</f>
        <v>0.05</v>
      </c>
      <c r="L677" s="5">
        <f>tblVerkBerek[[#This Row],[Omzet]]*(1-tblVerkBerek[[#This Row],[Korting]])-tblVerkBerek[[#This Row],[Kosten]]</f>
        <v>360</v>
      </c>
    </row>
    <row r="678" spans="2:12" x14ac:dyDescent="0.3">
      <c r="B678" s="1">
        <v>43192</v>
      </c>
      <c r="C678" t="s">
        <v>13</v>
      </c>
      <c r="D678" t="s">
        <v>14</v>
      </c>
      <c r="E678">
        <v>9</v>
      </c>
      <c r="F678" t="str">
        <f>INDEX(tblKlant[Regio],MATCH(tblVerkBerek[[#This Row],[Klant]],tblKlant[Klant],0))</f>
        <v>Zuid</v>
      </c>
      <c r="G678" t="str">
        <f>INDEX(tblProd[ProdNaam],MATCH(tblVerkBerek[[#This Row],[Prod]],tblProd[Product],0))</f>
        <v>Prod1</v>
      </c>
      <c r="H678" s="5">
        <f>tblVerkBerek[[#This Row],[Aantal]]*INDEX(tblProd[KostPrijs],MATCH(tblVerkBerek[[#This Row],[Prod]],tblProd[Product],0))</f>
        <v>900</v>
      </c>
      <c r="I678" s="5">
        <f>tblVerkBerek[[#This Row],[Aantal]]*INDEX(tblProd[VerkPrijs],MATCH(tblVerkBerek[[#This Row],[Prod]],tblProd[Product],0))</f>
        <v>1125</v>
      </c>
      <c r="J678" s="5">
        <f>tblVerkBerek[[#This Row],[Omzet]]-tblVerkBerek[[#This Row],[Kosten]]</f>
        <v>225</v>
      </c>
      <c r="K678" s="4">
        <f>INDEX(tblKlant[Korting],MATCH(tblVerkBerek[[#This Row],[Klant]],tblKlant[Klant],0))</f>
        <v>0.05</v>
      </c>
      <c r="L678" s="5">
        <f>tblVerkBerek[[#This Row],[Omzet]]*(1-tblVerkBerek[[#This Row],[Korting]])-tblVerkBerek[[#This Row],[Kosten]]</f>
        <v>168.75</v>
      </c>
    </row>
    <row r="679" spans="2:12" x14ac:dyDescent="0.3">
      <c r="B679" s="1">
        <v>43829</v>
      </c>
      <c r="C679" t="s">
        <v>6</v>
      </c>
      <c r="D679" t="s">
        <v>14</v>
      </c>
      <c r="E679">
        <v>18</v>
      </c>
      <c r="F679" t="str">
        <f>INDEX(tblKlant[Regio],MATCH(tblVerkBerek[[#This Row],[Klant]],tblKlant[Klant],0))</f>
        <v>Noord</v>
      </c>
      <c r="G679" t="str">
        <f>INDEX(tblProd[ProdNaam],MATCH(tblVerkBerek[[#This Row],[Prod]],tblProd[Product],0))</f>
        <v>Prod1</v>
      </c>
      <c r="H679" s="5">
        <f>tblVerkBerek[[#This Row],[Aantal]]*INDEX(tblProd[KostPrijs],MATCH(tblVerkBerek[[#This Row],[Prod]],tblProd[Product],0))</f>
        <v>1800</v>
      </c>
      <c r="I679" s="5">
        <f>tblVerkBerek[[#This Row],[Aantal]]*INDEX(tblProd[VerkPrijs],MATCH(tblVerkBerek[[#This Row],[Prod]],tblProd[Product],0))</f>
        <v>2250</v>
      </c>
      <c r="J679" s="5">
        <f>tblVerkBerek[[#This Row],[Omzet]]-tblVerkBerek[[#This Row],[Kosten]]</f>
        <v>450</v>
      </c>
      <c r="K679" s="4">
        <f>INDEX(tblKlant[Korting],MATCH(tblVerkBerek[[#This Row],[Klant]],tblKlant[Klant],0))</f>
        <v>0</v>
      </c>
      <c r="L679" s="5">
        <f>tblVerkBerek[[#This Row],[Omzet]]*(1-tblVerkBerek[[#This Row],[Korting]])-tblVerkBerek[[#This Row],[Kosten]]</f>
        <v>450</v>
      </c>
    </row>
    <row r="680" spans="2:12" x14ac:dyDescent="0.3">
      <c r="B680" s="1">
        <v>43456</v>
      </c>
      <c r="C680" t="s">
        <v>12</v>
      </c>
      <c r="D680" t="s">
        <v>5</v>
      </c>
      <c r="E680">
        <v>10</v>
      </c>
      <c r="F680" t="str">
        <f>INDEX(tblKlant[Regio],MATCH(tblVerkBerek[[#This Row],[Klant]],tblKlant[Klant],0))</f>
        <v>Noord</v>
      </c>
      <c r="G680" t="str">
        <f>INDEX(tblProd[ProdNaam],MATCH(tblVerkBerek[[#This Row],[Prod]],tblProd[Product],0))</f>
        <v>Prod3</v>
      </c>
      <c r="H680" s="5">
        <f>tblVerkBerek[[#This Row],[Aantal]]*INDEX(tblProd[KostPrijs],MATCH(tblVerkBerek[[#This Row],[Prod]],tblProd[Product],0))</f>
        <v>1200</v>
      </c>
      <c r="I680" s="5">
        <f>tblVerkBerek[[#This Row],[Aantal]]*INDEX(tblProd[VerkPrijs],MATCH(tblVerkBerek[[#This Row],[Prod]],tblProd[Product],0))</f>
        <v>1450</v>
      </c>
      <c r="J680" s="5">
        <f>tblVerkBerek[[#This Row],[Omzet]]-tblVerkBerek[[#This Row],[Kosten]]</f>
        <v>250</v>
      </c>
      <c r="K680" s="4">
        <f>INDEX(tblKlant[Korting],MATCH(tblVerkBerek[[#This Row],[Klant]],tblKlant[Klant],0))</f>
        <v>0.01</v>
      </c>
      <c r="L680" s="5">
        <f>tblVerkBerek[[#This Row],[Omzet]]*(1-tblVerkBerek[[#This Row],[Korting]])-tblVerkBerek[[#This Row],[Kosten]]</f>
        <v>235.5</v>
      </c>
    </row>
    <row r="681" spans="2:12" x14ac:dyDescent="0.3">
      <c r="B681" s="1">
        <v>43227</v>
      </c>
      <c r="C681" t="s">
        <v>9</v>
      </c>
      <c r="D681" t="s">
        <v>7</v>
      </c>
      <c r="E681">
        <v>19</v>
      </c>
      <c r="F681" t="str">
        <f>INDEX(tblKlant[Regio],MATCH(tblVerkBerek[[#This Row],[Klant]],tblKlant[Klant],0))</f>
        <v>Noord</v>
      </c>
      <c r="G681" t="str">
        <f>INDEX(tblProd[ProdNaam],MATCH(tblVerkBerek[[#This Row],[Prod]],tblProd[Product],0))</f>
        <v>Prod6</v>
      </c>
      <c r="H681" s="5">
        <f>tblVerkBerek[[#This Row],[Aantal]]*INDEX(tblProd[KostPrijs],MATCH(tblVerkBerek[[#This Row],[Prod]],tblProd[Product],0))</f>
        <v>2850</v>
      </c>
      <c r="I681" s="5">
        <f>tblVerkBerek[[#This Row],[Aantal]]*INDEX(tblProd[VerkPrijs],MATCH(tblVerkBerek[[#This Row],[Prod]],tblProd[Product],0))</f>
        <v>3800</v>
      </c>
      <c r="J681" s="5">
        <f>tblVerkBerek[[#This Row],[Omzet]]-tblVerkBerek[[#This Row],[Kosten]]</f>
        <v>950</v>
      </c>
      <c r="K681" s="4">
        <f>INDEX(tblKlant[Korting],MATCH(tblVerkBerek[[#This Row],[Klant]],tblKlant[Klant],0))</f>
        <v>0.1</v>
      </c>
      <c r="L681" s="5">
        <f>tblVerkBerek[[#This Row],[Omzet]]*(1-tblVerkBerek[[#This Row],[Korting]])-tblVerkBerek[[#This Row],[Kosten]]</f>
        <v>570</v>
      </c>
    </row>
    <row r="682" spans="2:12" x14ac:dyDescent="0.3">
      <c r="B682" s="1">
        <v>43855</v>
      </c>
      <c r="C682" t="s">
        <v>12</v>
      </c>
      <c r="D682" t="s">
        <v>16</v>
      </c>
      <c r="E682">
        <v>14</v>
      </c>
      <c r="F682" t="str">
        <f>INDEX(tblKlant[Regio],MATCH(tblVerkBerek[[#This Row],[Klant]],tblKlant[Klant],0))</f>
        <v>Noord</v>
      </c>
      <c r="G682" t="str">
        <f>INDEX(tblProd[ProdNaam],MATCH(tblVerkBerek[[#This Row],[Prod]],tblProd[Product],0))</f>
        <v>Prod5</v>
      </c>
      <c r="H682" s="5">
        <f>tblVerkBerek[[#This Row],[Aantal]]*INDEX(tblProd[KostPrijs],MATCH(tblVerkBerek[[#This Row],[Prod]],tblProd[Product],0))</f>
        <v>1960</v>
      </c>
      <c r="I682" s="5">
        <f>tblVerkBerek[[#This Row],[Aantal]]*INDEX(tblProd[VerkPrijs],MATCH(tblVerkBerek[[#This Row],[Prod]],tblProd[Product],0))</f>
        <v>2520</v>
      </c>
      <c r="J682" s="5">
        <f>tblVerkBerek[[#This Row],[Omzet]]-tblVerkBerek[[#This Row],[Kosten]]</f>
        <v>560</v>
      </c>
      <c r="K682" s="4">
        <f>INDEX(tblKlant[Korting],MATCH(tblVerkBerek[[#This Row],[Klant]],tblKlant[Klant],0))</f>
        <v>0.01</v>
      </c>
      <c r="L682" s="5">
        <f>tblVerkBerek[[#This Row],[Omzet]]*(1-tblVerkBerek[[#This Row],[Korting]])-tblVerkBerek[[#This Row],[Kosten]]</f>
        <v>534.80000000000018</v>
      </c>
    </row>
    <row r="683" spans="2:12" x14ac:dyDescent="0.3">
      <c r="B683" s="1">
        <v>43259</v>
      </c>
      <c r="C683" t="s">
        <v>4</v>
      </c>
      <c r="D683" t="s">
        <v>16</v>
      </c>
      <c r="E683">
        <v>16</v>
      </c>
      <c r="F683" t="str">
        <f>INDEX(tblKlant[Regio],MATCH(tblVerkBerek[[#This Row],[Klant]],tblKlant[Klant],0))</f>
        <v>Zuid</v>
      </c>
      <c r="G683" t="str">
        <f>INDEX(tblProd[ProdNaam],MATCH(tblVerkBerek[[#This Row],[Prod]],tblProd[Product],0))</f>
        <v>Prod5</v>
      </c>
      <c r="H683" s="5">
        <f>tblVerkBerek[[#This Row],[Aantal]]*INDEX(tblProd[KostPrijs],MATCH(tblVerkBerek[[#This Row],[Prod]],tblProd[Product],0))</f>
        <v>2240</v>
      </c>
      <c r="I683" s="5">
        <f>tblVerkBerek[[#This Row],[Aantal]]*INDEX(tblProd[VerkPrijs],MATCH(tblVerkBerek[[#This Row],[Prod]],tblProd[Product],0))</f>
        <v>2880</v>
      </c>
      <c r="J683" s="5">
        <f>tblVerkBerek[[#This Row],[Omzet]]-tblVerkBerek[[#This Row],[Kosten]]</f>
        <v>640</v>
      </c>
      <c r="K683" s="4">
        <f>INDEX(tblKlant[Korting],MATCH(tblVerkBerek[[#This Row],[Klant]],tblKlant[Klant],0))</f>
        <v>0.05</v>
      </c>
      <c r="L683" s="5">
        <f>tblVerkBerek[[#This Row],[Omzet]]*(1-tblVerkBerek[[#This Row],[Korting]])-tblVerkBerek[[#This Row],[Kosten]]</f>
        <v>496</v>
      </c>
    </row>
    <row r="684" spans="2:12" x14ac:dyDescent="0.3">
      <c r="B684" s="1">
        <v>43624</v>
      </c>
      <c r="C684" t="s">
        <v>17</v>
      </c>
      <c r="D684" t="s">
        <v>14</v>
      </c>
      <c r="E684">
        <v>19</v>
      </c>
      <c r="F684" t="str">
        <f>INDEX(tblKlant[Regio],MATCH(tblVerkBerek[[#This Row],[Klant]],tblKlant[Klant],0))</f>
        <v>Zuid</v>
      </c>
      <c r="G684" t="str">
        <f>INDEX(tblProd[ProdNaam],MATCH(tblVerkBerek[[#This Row],[Prod]],tblProd[Product],0))</f>
        <v>Prod1</v>
      </c>
      <c r="H684" s="5">
        <f>tblVerkBerek[[#This Row],[Aantal]]*INDEX(tblProd[KostPrijs],MATCH(tblVerkBerek[[#This Row],[Prod]],tblProd[Product],0))</f>
        <v>1900</v>
      </c>
      <c r="I684" s="5">
        <f>tblVerkBerek[[#This Row],[Aantal]]*INDEX(tblProd[VerkPrijs],MATCH(tblVerkBerek[[#This Row],[Prod]],tblProd[Product],0))</f>
        <v>2375</v>
      </c>
      <c r="J684" s="5">
        <f>tblVerkBerek[[#This Row],[Omzet]]-tblVerkBerek[[#This Row],[Kosten]]</f>
        <v>475</v>
      </c>
      <c r="K684" s="4">
        <f>INDEX(tblKlant[Korting],MATCH(tblVerkBerek[[#This Row],[Klant]],tblKlant[Klant],0))</f>
        <v>0.05</v>
      </c>
      <c r="L684" s="5">
        <f>tblVerkBerek[[#This Row],[Omzet]]*(1-tblVerkBerek[[#This Row],[Korting]])-tblVerkBerek[[#This Row],[Kosten]]</f>
        <v>356.25</v>
      </c>
    </row>
    <row r="685" spans="2:12" x14ac:dyDescent="0.3">
      <c r="B685" s="1">
        <v>43825</v>
      </c>
      <c r="C685" t="s">
        <v>8</v>
      </c>
      <c r="D685" t="s">
        <v>19</v>
      </c>
      <c r="E685">
        <v>12</v>
      </c>
      <c r="F685" t="str">
        <f>INDEX(tblKlant[Regio],MATCH(tblVerkBerek[[#This Row],[Klant]],tblKlant[Klant],0))</f>
        <v>Zuid</v>
      </c>
      <c r="G685" t="str">
        <f>INDEX(tblProd[ProdNaam],MATCH(tblVerkBerek[[#This Row],[Prod]],tblProd[Product],0))</f>
        <v>Prod2</v>
      </c>
      <c r="H685" s="5">
        <f>tblVerkBerek[[#This Row],[Aantal]]*INDEX(tblProd[KostPrijs],MATCH(tblVerkBerek[[#This Row],[Prod]],tblProd[Product],0))</f>
        <v>1320</v>
      </c>
      <c r="I685" s="5">
        <f>tblVerkBerek[[#This Row],[Aantal]]*INDEX(tblProd[VerkPrijs],MATCH(tblVerkBerek[[#This Row],[Prod]],tblProd[Product],0))</f>
        <v>1620</v>
      </c>
      <c r="J685" s="5">
        <f>tblVerkBerek[[#This Row],[Omzet]]-tblVerkBerek[[#This Row],[Kosten]]</f>
        <v>300</v>
      </c>
      <c r="K685" s="4">
        <f>INDEX(tblKlant[Korting],MATCH(tblVerkBerek[[#This Row],[Klant]],tblKlant[Klant],0))</f>
        <v>0.01</v>
      </c>
      <c r="L685" s="5">
        <f>tblVerkBerek[[#This Row],[Omzet]]*(1-tblVerkBerek[[#This Row],[Korting]])-tblVerkBerek[[#This Row],[Kosten]]</f>
        <v>283.79999999999995</v>
      </c>
    </row>
    <row r="686" spans="2:12" x14ac:dyDescent="0.3">
      <c r="B686" s="1">
        <v>43307</v>
      </c>
      <c r="C686" t="s">
        <v>6</v>
      </c>
      <c r="D686" t="s">
        <v>19</v>
      </c>
      <c r="E686">
        <v>12</v>
      </c>
      <c r="F686" t="str">
        <f>INDEX(tblKlant[Regio],MATCH(tblVerkBerek[[#This Row],[Klant]],tblKlant[Klant],0))</f>
        <v>Noord</v>
      </c>
      <c r="G686" t="str">
        <f>INDEX(tblProd[ProdNaam],MATCH(tblVerkBerek[[#This Row],[Prod]],tblProd[Product],0))</f>
        <v>Prod2</v>
      </c>
      <c r="H686" s="5">
        <f>tblVerkBerek[[#This Row],[Aantal]]*INDEX(tblProd[KostPrijs],MATCH(tblVerkBerek[[#This Row],[Prod]],tblProd[Product],0))</f>
        <v>1320</v>
      </c>
      <c r="I686" s="5">
        <f>tblVerkBerek[[#This Row],[Aantal]]*INDEX(tblProd[VerkPrijs],MATCH(tblVerkBerek[[#This Row],[Prod]],tblProd[Product],0))</f>
        <v>1620</v>
      </c>
      <c r="J686" s="5">
        <f>tblVerkBerek[[#This Row],[Omzet]]-tblVerkBerek[[#This Row],[Kosten]]</f>
        <v>300</v>
      </c>
      <c r="K686" s="4">
        <f>INDEX(tblKlant[Korting],MATCH(tblVerkBerek[[#This Row],[Klant]],tblKlant[Klant],0))</f>
        <v>0</v>
      </c>
      <c r="L686" s="5">
        <f>tblVerkBerek[[#This Row],[Omzet]]*(1-tblVerkBerek[[#This Row],[Korting]])-tblVerkBerek[[#This Row],[Kosten]]</f>
        <v>300</v>
      </c>
    </row>
    <row r="687" spans="2:12" x14ac:dyDescent="0.3">
      <c r="B687" s="1">
        <v>43278</v>
      </c>
      <c r="C687" t="s">
        <v>8</v>
      </c>
      <c r="D687" t="s">
        <v>16</v>
      </c>
      <c r="E687">
        <v>19</v>
      </c>
      <c r="F687" t="str">
        <f>INDEX(tblKlant[Regio],MATCH(tblVerkBerek[[#This Row],[Klant]],tblKlant[Klant],0))</f>
        <v>Zuid</v>
      </c>
      <c r="G687" t="str">
        <f>INDEX(tblProd[ProdNaam],MATCH(tblVerkBerek[[#This Row],[Prod]],tblProd[Product],0))</f>
        <v>Prod5</v>
      </c>
      <c r="H687" s="5">
        <f>tblVerkBerek[[#This Row],[Aantal]]*INDEX(tblProd[KostPrijs],MATCH(tblVerkBerek[[#This Row],[Prod]],tblProd[Product],0))</f>
        <v>2660</v>
      </c>
      <c r="I687" s="5">
        <f>tblVerkBerek[[#This Row],[Aantal]]*INDEX(tblProd[VerkPrijs],MATCH(tblVerkBerek[[#This Row],[Prod]],tblProd[Product],0))</f>
        <v>3420</v>
      </c>
      <c r="J687" s="5">
        <f>tblVerkBerek[[#This Row],[Omzet]]-tblVerkBerek[[#This Row],[Kosten]]</f>
        <v>760</v>
      </c>
      <c r="K687" s="4">
        <f>INDEX(tblKlant[Korting],MATCH(tblVerkBerek[[#This Row],[Klant]],tblKlant[Klant],0))</f>
        <v>0.01</v>
      </c>
      <c r="L687" s="5">
        <f>tblVerkBerek[[#This Row],[Omzet]]*(1-tblVerkBerek[[#This Row],[Korting]])-tblVerkBerek[[#This Row],[Kosten]]</f>
        <v>725.80000000000018</v>
      </c>
    </row>
    <row r="688" spans="2:12" x14ac:dyDescent="0.3">
      <c r="B688" s="1">
        <v>43284</v>
      </c>
      <c r="C688" t="s">
        <v>12</v>
      </c>
      <c r="D688" t="s">
        <v>7</v>
      </c>
      <c r="E688">
        <v>10</v>
      </c>
      <c r="F688" t="str">
        <f>INDEX(tblKlant[Regio],MATCH(tblVerkBerek[[#This Row],[Klant]],tblKlant[Klant],0))</f>
        <v>Noord</v>
      </c>
      <c r="G688" t="str">
        <f>INDEX(tblProd[ProdNaam],MATCH(tblVerkBerek[[#This Row],[Prod]],tblProd[Product],0))</f>
        <v>Prod6</v>
      </c>
      <c r="H688" s="5">
        <f>tblVerkBerek[[#This Row],[Aantal]]*INDEX(tblProd[KostPrijs],MATCH(tblVerkBerek[[#This Row],[Prod]],tblProd[Product],0))</f>
        <v>1500</v>
      </c>
      <c r="I688" s="5">
        <f>tblVerkBerek[[#This Row],[Aantal]]*INDEX(tblProd[VerkPrijs],MATCH(tblVerkBerek[[#This Row],[Prod]],tblProd[Product],0))</f>
        <v>2000</v>
      </c>
      <c r="J688" s="5">
        <f>tblVerkBerek[[#This Row],[Omzet]]-tblVerkBerek[[#This Row],[Kosten]]</f>
        <v>500</v>
      </c>
      <c r="K688" s="4">
        <f>INDEX(tblKlant[Korting],MATCH(tblVerkBerek[[#This Row],[Klant]],tblKlant[Klant],0))</f>
        <v>0.01</v>
      </c>
      <c r="L688" s="5">
        <f>tblVerkBerek[[#This Row],[Omzet]]*(1-tblVerkBerek[[#This Row],[Korting]])-tblVerkBerek[[#This Row],[Kosten]]</f>
        <v>480</v>
      </c>
    </row>
    <row r="689" spans="2:12" x14ac:dyDescent="0.3">
      <c r="B689" s="1">
        <v>43452</v>
      </c>
      <c r="C689" t="s">
        <v>18</v>
      </c>
      <c r="D689" t="s">
        <v>5</v>
      </c>
      <c r="E689">
        <v>7</v>
      </c>
      <c r="F689" t="str">
        <f>INDEX(tblKlant[Regio],MATCH(tblVerkBerek[[#This Row],[Klant]],tblKlant[Klant],0))</f>
        <v>Noord</v>
      </c>
      <c r="G689" t="str">
        <f>INDEX(tblProd[ProdNaam],MATCH(tblVerkBerek[[#This Row],[Prod]],tblProd[Product],0))</f>
        <v>Prod3</v>
      </c>
      <c r="H689" s="5">
        <f>tblVerkBerek[[#This Row],[Aantal]]*INDEX(tblProd[KostPrijs],MATCH(tblVerkBerek[[#This Row],[Prod]],tblProd[Product],0))</f>
        <v>840</v>
      </c>
      <c r="I689" s="5">
        <f>tblVerkBerek[[#This Row],[Aantal]]*INDEX(tblProd[VerkPrijs],MATCH(tblVerkBerek[[#This Row],[Prod]],tblProd[Product],0))</f>
        <v>1015</v>
      </c>
      <c r="J689" s="5">
        <f>tblVerkBerek[[#This Row],[Omzet]]-tblVerkBerek[[#This Row],[Kosten]]</f>
        <v>175</v>
      </c>
      <c r="K689" s="4">
        <f>INDEX(tblKlant[Korting],MATCH(tblVerkBerek[[#This Row],[Klant]],tblKlant[Klant],0))</f>
        <v>0</v>
      </c>
      <c r="L689" s="5">
        <f>tblVerkBerek[[#This Row],[Omzet]]*(1-tblVerkBerek[[#This Row],[Korting]])-tblVerkBerek[[#This Row],[Kosten]]</f>
        <v>175</v>
      </c>
    </row>
    <row r="690" spans="2:12" x14ac:dyDescent="0.3">
      <c r="B690" s="1">
        <v>43419</v>
      </c>
      <c r="C690" t="s">
        <v>8</v>
      </c>
      <c r="D690" t="s">
        <v>19</v>
      </c>
      <c r="E690">
        <v>10</v>
      </c>
      <c r="F690" t="str">
        <f>INDEX(tblKlant[Regio],MATCH(tblVerkBerek[[#This Row],[Klant]],tblKlant[Klant],0))</f>
        <v>Zuid</v>
      </c>
      <c r="G690" t="str">
        <f>INDEX(tblProd[ProdNaam],MATCH(tblVerkBerek[[#This Row],[Prod]],tblProd[Product],0))</f>
        <v>Prod2</v>
      </c>
      <c r="H690" s="5">
        <f>tblVerkBerek[[#This Row],[Aantal]]*INDEX(tblProd[KostPrijs],MATCH(tblVerkBerek[[#This Row],[Prod]],tblProd[Product],0))</f>
        <v>1100</v>
      </c>
      <c r="I690" s="5">
        <f>tblVerkBerek[[#This Row],[Aantal]]*INDEX(tblProd[VerkPrijs],MATCH(tblVerkBerek[[#This Row],[Prod]],tblProd[Product],0))</f>
        <v>1350</v>
      </c>
      <c r="J690" s="5">
        <f>tblVerkBerek[[#This Row],[Omzet]]-tblVerkBerek[[#This Row],[Kosten]]</f>
        <v>250</v>
      </c>
      <c r="K690" s="4">
        <f>INDEX(tblKlant[Korting],MATCH(tblVerkBerek[[#This Row],[Klant]],tblKlant[Klant],0))</f>
        <v>0.01</v>
      </c>
      <c r="L690" s="5">
        <f>tblVerkBerek[[#This Row],[Omzet]]*(1-tblVerkBerek[[#This Row],[Korting]])-tblVerkBerek[[#This Row],[Kosten]]</f>
        <v>236.5</v>
      </c>
    </row>
    <row r="691" spans="2:12" x14ac:dyDescent="0.3">
      <c r="B691" s="1">
        <v>43438</v>
      </c>
      <c r="C691" t="s">
        <v>12</v>
      </c>
      <c r="D691" t="s">
        <v>19</v>
      </c>
      <c r="E691">
        <v>9</v>
      </c>
      <c r="F691" t="str">
        <f>INDEX(tblKlant[Regio],MATCH(tblVerkBerek[[#This Row],[Klant]],tblKlant[Klant],0))</f>
        <v>Noord</v>
      </c>
      <c r="G691" t="str">
        <f>INDEX(tblProd[ProdNaam],MATCH(tblVerkBerek[[#This Row],[Prod]],tblProd[Product],0))</f>
        <v>Prod2</v>
      </c>
      <c r="H691" s="5">
        <f>tblVerkBerek[[#This Row],[Aantal]]*INDEX(tblProd[KostPrijs],MATCH(tblVerkBerek[[#This Row],[Prod]],tblProd[Product],0))</f>
        <v>990</v>
      </c>
      <c r="I691" s="5">
        <f>tblVerkBerek[[#This Row],[Aantal]]*INDEX(tblProd[VerkPrijs],MATCH(tblVerkBerek[[#This Row],[Prod]],tblProd[Product],0))</f>
        <v>1215</v>
      </c>
      <c r="J691" s="5">
        <f>tblVerkBerek[[#This Row],[Omzet]]-tblVerkBerek[[#This Row],[Kosten]]</f>
        <v>225</v>
      </c>
      <c r="K691" s="4">
        <f>INDEX(tblKlant[Korting],MATCH(tblVerkBerek[[#This Row],[Klant]],tblKlant[Klant],0))</f>
        <v>0.01</v>
      </c>
      <c r="L691" s="5">
        <f>tblVerkBerek[[#This Row],[Omzet]]*(1-tblVerkBerek[[#This Row],[Korting]])-tblVerkBerek[[#This Row],[Kosten]]</f>
        <v>212.84999999999991</v>
      </c>
    </row>
    <row r="692" spans="2:12" x14ac:dyDescent="0.3">
      <c r="B692" s="1">
        <v>43371</v>
      </c>
      <c r="C692" t="s">
        <v>8</v>
      </c>
      <c r="D692" t="s">
        <v>5</v>
      </c>
      <c r="E692">
        <v>18</v>
      </c>
      <c r="F692" t="str">
        <f>INDEX(tblKlant[Regio],MATCH(tblVerkBerek[[#This Row],[Klant]],tblKlant[Klant],0))</f>
        <v>Zuid</v>
      </c>
      <c r="G692" t="str">
        <f>INDEX(tblProd[ProdNaam],MATCH(tblVerkBerek[[#This Row],[Prod]],tblProd[Product],0))</f>
        <v>Prod3</v>
      </c>
      <c r="H692" s="5">
        <f>tblVerkBerek[[#This Row],[Aantal]]*INDEX(tblProd[KostPrijs],MATCH(tblVerkBerek[[#This Row],[Prod]],tblProd[Product],0))</f>
        <v>2160</v>
      </c>
      <c r="I692" s="5">
        <f>tblVerkBerek[[#This Row],[Aantal]]*INDEX(tblProd[VerkPrijs],MATCH(tblVerkBerek[[#This Row],[Prod]],tblProd[Product],0))</f>
        <v>2610</v>
      </c>
      <c r="J692" s="5">
        <f>tblVerkBerek[[#This Row],[Omzet]]-tblVerkBerek[[#This Row],[Kosten]]</f>
        <v>450</v>
      </c>
      <c r="K692" s="4">
        <f>INDEX(tblKlant[Korting],MATCH(tblVerkBerek[[#This Row],[Klant]],tblKlant[Klant],0))</f>
        <v>0.01</v>
      </c>
      <c r="L692" s="5">
        <f>tblVerkBerek[[#This Row],[Omzet]]*(1-tblVerkBerek[[#This Row],[Korting]])-tblVerkBerek[[#This Row],[Kosten]]</f>
        <v>423.90000000000009</v>
      </c>
    </row>
    <row r="693" spans="2:12" x14ac:dyDescent="0.3">
      <c r="B693" s="1">
        <v>43333</v>
      </c>
      <c r="C693" t="s">
        <v>15</v>
      </c>
      <c r="D693" t="s">
        <v>14</v>
      </c>
      <c r="E693">
        <v>20</v>
      </c>
      <c r="F693" t="str">
        <f>INDEX(tblKlant[Regio],MATCH(tblVerkBerek[[#This Row],[Klant]],tblKlant[Klant],0))</f>
        <v>Noord</v>
      </c>
      <c r="G693" t="str">
        <f>INDEX(tblProd[ProdNaam],MATCH(tblVerkBerek[[#This Row],[Prod]],tblProd[Product],0))</f>
        <v>Prod1</v>
      </c>
      <c r="H693" s="5">
        <f>tblVerkBerek[[#This Row],[Aantal]]*INDEX(tblProd[KostPrijs],MATCH(tblVerkBerek[[#This Row],[Prod]],tblProd[Product],0))</f>
        <v>2000</v>
      </c>
      <c r="I693" s="5">
        <f>tblVerkBerek[[#This Row],[Aantal]]*INDEX(tblProd[VerkPrijs],MATCH(tblVerkBerek[[#This Row],[Prod]],tblProd[Product],0))</f>
        <v>2500</v>
      </c>
      <c r="J693" s="5">
        <f>tblVerkBerek[[#This Row],[Omzet]]-tblVerkBerek[[#This Row],[Kosten]]</f>
        <v>500</v>
      </c>
      <c r="K693" s="4">
        <f>INDEX(tblKlant[Korting],MATCH(tblVerkBerek[[#This Row],[Klant]],tblKlant[Klant],0))</f>
        <v>0.01</v>
      </c>
      <c r="L693" s="5">
        <f>tblVerkBerek[[#This Row],[Omzet]]*(1-tblVerkBerek[[#This Row],[Korting]])-tblVerkBerek[[#This Row],[Kosten]]</f>
        <v>475</v>
      </c>
    </row>
    <row r="694" spans="2:12" x14ac:dyDescent="0.3">
      <c r="B694" s="1">
        <v>43371</v>
      </c>
      <c r="C694" t="s">
        <v>12</v>
      </c>
      <c r="D694" t="s">
        <v>14</v>
      </c>
      <c r="E694">
        <v>14</v>
      </c>
      <c r="F694" t="str">
        <f>INDEX(tblKlant[Regio],MATCH(tblVerkBerek[[#This Row],[Klant]],tblKlant[Klant],0))</f>
        <v>Noord</v>
      </c>
      <c r="G694" t="str">
        <f>INDEX(tblProd[ProdNaam],MATCH(tblVerkBerek[[#This Row],[Prod]],tblProd[Product],0))</f>
        <v>Prod1</v>
      </c>
      <c r="H694" s="5">
        <f>tblVerkBerek[[#This Row],[Aantal]]*INDEX(tblProd[KostPrijs],MATCH(tblVerkBerek[[#This Row],[Prod]],tblProd[Product],0))</f>
        <v>1400</v>
      </c>
      <c r="I694" s="5">
        <f>tblVerkBerek[[#This Row],[Aantal]]*INDEX(tblProd[VerkPrijs],MATCH(tblVerkBerek[[#This Row],[Prod]],tblProd[Product],0))</f>
        <v>1750</v>
      </c>
      <c r="J694" s="5">
        <f>tblVerkBerek[[#This Row],[Omzet]]-tblVerkBerek[[#This Row],[Kosten]]</f>
        <v>350</v>
      </c>
      <c r="K694" s="4">
        <f>INDEX(tblKlant[Korting],MATCH(tblVerkBerek[[#This Row],[Klant]],tblKlant[Klant],0))</f>
        <v>0.01</v>
      </c>
      <c r="L694" s="5">
        <f>tblVerkBerek[[#This Row],[Omzet]]*(1-tblVerkBerek[[#This Row],[Korting]])-tblVerkBerek[[#This Row],[Kosten]]</f>
        <v>332.5</v>
      </c>
    </row>
    <row r="695" spans="2:12" x14ac:dyDescent="0.3">
      <c r="B695" s="1">
        <v>43952</v>
      </c>
      <c r="C695" t="s">
        <v>8</v>
      </c>
      <c r="D695" t="s">
        <v>10</v>
      </c>
      <c r="E695">
        <v>7</v>
      </c>
      <c r="F695" t="str">
        <f>INDEX(tblKlant[Regio],MATCH(tblVerkBerek[[#This Row],[Klant]],tblKlant[Klant],0))</f>
        <v>Zuid</v>
      </c>
      <c r="G695" t="str">
        <f>INDEX(tblProd[ProdNaam],MATCH(tblVerkBerek[[#This Row],[Prod]],tblProd[Product],0))</f>
        <v>Prod4</v>
      </c>
      <c r="H695" s="5">
        <f>tblVerkBerek[[#This Row],[Aantal]]*INDEX(tblProd[KostPrijs],MATCH(tblVerkBerek[[#This Row],[Prod]],tblProd[Product],0))</f>
        <v>910</v>
      </c>
      <c r="I695" s="5">
        <f>tblVerkBerek[[#This Row],[Aantal]]*INDEX(tblProd[VerkPrijs],MATCH(tblVerkBerek[[#This Row],[Prod]],tblProd[Product],0))</f>
        <v>1120</v>
      </c>
      <c r="J695" s="5">
        <f>tblVerkBerek[[#This Row],[Omzet]]-tblVerkBerek[[#This Row],[Kosten]]</f>
        <v>210</v>
      </c>
      <c r="K695" s="4">
        <f>INDEX(tblKlant[Korting],MATCH(tblVerkBerek[[#This Row],[Klant]],tblKlant[Klant],0))</f>
        <v>0.01</v>
      </c>
      <c r="L695" s="5">
        <f>tblVerkBerek[[#This Row],[Omzet]]*(1-tblVerkBerek[[#This Row],[Korting]])-tblVerkBerek[[#This Row],[Kosten]]</f>
        <v>198.79999999999995</v>
      </c>
    </row>
    <row r="696" spans="2:12" x14ac:dyDescent="0.3">
      <c r="B696" s="1">
        <v>43787</v>
      </c>
      <c r="C696" t="s">
        <v>15</v>
      </c>
      <c r="D696" t="s">
        <v>19</v>
      </c>
      <c r="E696">
        <v>14</v>
      </c>
      <c r="F696" t="str">
        <f>INDEX(tblKlant[Regio],MATCH(tblVerkBerek[[#This Row],[Klant]],tblKlant[Klant],0))</f>
        <v>Noord</v>
      </c>
      <c r="G696" t="str">
        <f>INDEX(tblProd[ProdNaam],MATCH(tblVerkBerek[[#This Row],[Prod]],tblProd[Product],0))</f>
        <v>Prod2</v>
      </c>
      <c r="H696" s="5">
        <f>tblVerkBerek[[#This Row],[Aantal]]*INDEX(tblProd[KostPrijs],MATCH(tblVerkBerek[[#This Row],[Prod]],tblProd[Product],0))</f>
        <v>1540</v>
      </c>
      <c r="I696" s="5">
        <f>tblVerkBerek[[#This Row],[Aantal]]*INDEX(tblProd[VerkPrijs],MATCH(tblVerkBerek[[#This Row],[Prod]],tblProd[Product],0))</f>
        <v>1890</v>
      </c>
      <c r="J696" s="5">
        <f>tblVerkBerek[[#This Row],[Omzet]]-tblVerkBerek[[#This Row],[Kosten]]</f>
        <v>350</v>
      </c>
      <c r="K696" s="4">
        <f>INDEX(tblKlant[Korting],MATCH(tblVerkBerek[[#This Row],[Klant]],tblKlant[Klant],0))</f>
        <v>0.01</v>
      </c>
      <c r="L696" s="5">
        <f>tblVerkBerek[[#This Row],[Omzet]]*(1-tblVerkBerek[[#This Row],[Korting]])-tblVerkBerek[[#This Row],[Kosten]]</f>
        <v>331.09999999999991</v>
      </c>
    </row>
    <row r="697" spans="2:12" x14ac:dyDescent="0.3">
      <c r="B697" s="1">
        <v>43210</v>
      </c>
      <c r="C697" t="s">
        <v>17</v>
      </c>
      <c r="D697" t="s">
        <v>14</v>
      </c>
      <c r="E697">
        <v>10</v>
      </c>
      <c r="F697" t="str">
        <f>INDEX(tblKlant[Regio],MATCH(tblVerkBerek[[#This Row],[Klant]],tblKlant[Klant],0))</f>
        <v>Zuid</v>
      </c>
      <c r="G697" t="str">
        <f>INDEX(tblProd[ProdNaam],MATCH(tblVerkBerek[[#This Row],[Prod]],tblProd[Product],0))</f>
        <v>Prod1</v>
      </c>
      <c r="H697" s="5">
        <f>tblVerkBerek[[#This Row],[Aantal]]*INDEX(tblProd[KostPrijs],MATCH(tblVerkBerek[[#This Row],[Prod]],tblProd[Product],0))</f>
        <v>1000</v>
      </c>
      <c r="I697" s="5">
        <f>tblVerkBerek[[#This Row],[Aantal]]*INDEX(tblProd[VerkPrijs],MATCH(tblVerkBerek[[#This Row],[Prod]],tblProd[Product],0))</f>
        <v>1250</v>
      </c>
      <c r="J697" s="5">
        <f>tblVerkBerek[[#This Row],[Omzet]]-tblVerkBerek[[#This Row],[Kosten]]</f>
        <v>250</v>
      </c>
      <c r="K697" s="4">
        <f>INDEX(tblKlant[Korting],MATCH(tblVerkBerek[[#This Row],[Klant]],tblKlant[Klant],0))</f>
        <v>0.05</v>
      </c>
      <c r="L697" s="5">
        <f>tblVerkBerek[[#This Row],[Omzet]]*(1-tblVerkBerek[[#This Row],[Korting]])-tblVerkBerek[[#This Row],[Kosten]]</f>
        <v>187.5</v>
      </c>
    </row>
    <row r="698" spans="2:12" x14ac:dyDescent="0.3">
      <c r="B698" s="1">
        <v>43729</v>
      </c>
      <c r="C698" t="s">
        <v>15</v>
      </c>
      <c r="D698" t="s">
        <v>7</v>
      </c>
      <c r="E698">
        <v>5</v>
      </c>
      <c r="F698" t="str">
        <f>INDEX(tblKlant[Regio],MATCH(tblVerkBerek[[#This Row],[Klant]],tblKlant[Klant],0))</f>
        <v>Noord</v>
      </c>
      <c r="G698" t="str">
        <f>INDEX(tblProd[ProdNaam],MATCH(tblVerkBerek[[#This Row],[Prod]],tblProd[Product],0))</f>
        <v>Prod6</v>
      </c>
      <c r="H698" s="5">
        <f>tblVerkBerek[[#This Row],[Aantal]]*INDEX(tblProd[KostPrijs],MATCH(tblVerkBerek[[#This Row],[Prod]],tblProd[Product],0))</f>
        <v>750</v>
      </c>
      <c r="I698" s="5">
        <f>tblVerkBerek[[#This Row],[Aantal]]*INDEX(tblProd[VerkPrijs],MATCH(tblVerkBerek[[#This Row],[Prod]],tblProd[Product],0))</f>
        <v>1000</v>
      </c>
      <c r="J698" s="5">
        <f>tblVerkBerek[[#This Row],[Omzet]]-tblVerkBerek[[#This Row],[Kosten]]</f>
        <v>250</v>
      </c>
      <c r="K698" s="4">
        <f>INDEX(tblKlant[Korting],MATCH(tblVerkBerek[[#This Row],[Klant]],tblKlant[Klant],0))</f>
        <v>0.01</v>
      </c>
      <c r="L698" s="5">
        <f>tblVerkBerek[[#This Row],[Omzet]]*(1-tblVerkBerek[[#This Row],[Korting]])-tblVerkBerek[[#This Row],[Kosten]]</f>
        <v>240</v>
      </c>
    </row>
    <row r="699" spans="2:12" x14ac:dyDescent="0.3">
      <c r="B699" s="1">
        <v>43723</v>
      </c>
      <c r="C699" t="s">
        <v>17</v>
      </c>
      <c r="D699" t="s">
        <v>19</v>
      </c>
      <c r="E699">
        <v>17</v>
      </c>
      <c r="F699" t="str">
        <f>INDEX(tblKlant[Regio],MATCH(tblVerkBerek[[#This Row],[Klant]],tblKlant[Klant],0))</f>
        <v>Zuid</v>
      </c>
      <c r="G699" t="str">
        <f>INDEX(tblProd[ProdNaam],MATCH(tblVerkBerek[[#This Row],[Prod]],tblProd[Product],0))</f>
        <v>Prod2</v>
      </c>
      <c r="H699" s="5">
        <f>tblVerkBerek[[#This Row],[Aantal]]*INDEX(tblProd[KostPrijs],MATCH(tblVerkBerek[[#This Row],[Prod]],tblProd[Product],0))</f>
        <v>1870</v>
      </c>
      <c r="I699" s="5">
        <f>tblVerkBerek[[#This Row],[Aantal]]*INDEX(tblProd[VerkPrijs],MATCH(tblVerkBerek[[#This Row],[Prod]],tblProd[Product],0))</f>
        <v>2295</v>
      </c>
      <c r="J699" s="5">
        <f>tblVerkBerek[[#This Row],[Omzet]]-tblVerkBerek[[#This Row],[Kosten]]</f>
        <v>425</v>
      </c>
      <c r="K699" s="4">
        <f>INDEX(tblKlant[Korting],MATCH(tblVerkBerek[[#This Row],[Klant]],tblKlant[Klant],0))</f>
        <v>0.05</v>
      </c>
      <c r="L699" s="5">
        <f>tblVerkBerek[[#This Row],[Omzet]]*(1-tblVerkBerek[[#This Row],[Korting]])-tblVerkBerek[[#This Row],[Kosten]]</f>
        <v>310.25</v>
      </c>
    </row>
    <row r="700" spans="2:12" x14ac:dyDescent="0.3">
      <c r="B700" s="1">
        <v>43738</v>
      </c>
      <c r="C700" t="s">
        <v>9</v>
      </c>
      <c r="D700" t="s">
        <v>19</v>
      </c>
      <c r="E700">
        <v>11</v>
      </c>
      <c r="F700" t="str">
        <f>INDEX(tblKlant[Regio],MATCH(tblVerkBerek[[#This Row],[Klant]],tblKlant[Klant],0))</f>
        <v>Noord</v>
      </c>
      <c r="G700" t="str">
        <f>INDEX(tblProd[ProdNaam],MATCH(tblVerkBerek[[#This Row],[Prod]],tblProd[Product],0))</f>
        <v>Prod2</v>
      </c>
      <c r="H700" s="5">
        <f>tblVerkBerek[[#This Row],[Aantal]]*INDEX(tblProd[KostPrijs],MATCH(tblVerkBerek[[#This Row],[Prod]],tblProd[Product],0))</f>
        <v>1210</v>
      </c>
      <c r="I700" s="5">
        <f>tblVerkBerek[[#This Row],[Aantal]]*INDEX(tblProd[VerkPrijs],MATCH(tblVerkBerek[[#This Row],[Prod]],tblProd[Product],0))</f>
        <v>1485</v>
      </c>
      <c r="J700" s="5">
        <f>tblVerkBerek[[#This Row],[Omzet]]-tblVerkBerek[[#This Row],[Kosten]]</f>
        <v>275</v>
      </c>
      <c r="K700" s="4">
        <f>INDEX(tblKlant[Korting],MATCH(tblVerkBerek[[#This Row],[Klant]],tblKlant[Klant],0))</f>
        <v>0.1</v>
      </c>
      <c r="L700" s="5">
        <f>tblVerkBerek[[#This Row],[Omzet]]*(1-tblVerkBerek[[#This Row],[Korting]])-tblVerkBerek[[#This Row],[Kosten]]</f>
        <v>126.5</v>
      </c>
    </row>
    <row r="701" spans="2:12" x14ac:dyDescent="0.3">
      <c r="B701" s="1">
        <v>43486</v>
      </c>
      <c r="C701" t="s">
        <v>11</v>
      </c>
      <c r="D701" t="s">
        <v>19</v>
      </c>
      <c r="E701">
        <v>17</v>
      </c>
      <c r="F701" t="str">
        <f>INDEX(tblKlant[Regio],MATCH(tblVerkBerek[[#This Row],[Klant]],tblKlant[Klant],0))</f>
        <v>Noord</v>
      </c>
      <c r="G701" t="str">
        <f>INDEX(tblProd[ProdNaam],MATCH(tblVerkBerek[[#This Row],[Prod]],tblProd[Product],0))</f>
        <v>Prod2</v>
      </c>
      <c r="H701" s="5">
        <f>tblVerkBerek[[#This Row],[Aantal]]*INDEX(tblProd[KostPrijs],MATCH(tblVerkBerek[[#This Row],[Prod]],tblProd[Product],0))</f>
        <v>1870</v>
      </c>
      <c r="I701" s="5">
        <f>tblVerkBerek[[#This Row],[Aantal]]*INDEX(tblProd[VerkPrijs],MATCH(tblVerkBerek[[#This Row],[Prod]],tblProd[Product],0))</f>
        <v>2295</v>
      </c>
      <c r="J701" s="5">
        <f>tblVerkBerek[[#This Row],[Omzet]]-tblVerkBerek[[#This Row],[Kosten]]</f>
        <v>425</v>
      </c>
      <c r="K701" s="4">
        <f>INDEX(tblKlant[Korting],MATCH(tblVerkBerek[[#This Row],[Klant]],tblKlant[Klant],0))</f>
        <v>0</v>
      </c>
      <c r="L701" s="5">
        <f>tblVerkBerek[[#This Row],[Omzet]]*(1-tblVerkBerek[[#This Row],[Korting]])-tblVerkBerek[[#This Row],[Kosten]]</f>
        <v>425</v>
      </c>
    </row>
    <row r="702" spans="2:12" x14ac:dyDescent="0.3">
      <c r="B702" s="1">
        <v>43824</v>
      </c>
      <c r="C702" t="s">
        <v>13</v>
      </c>
      <c r="D702" t="s">
        <v>10</v>
      </c>
      <c r="E702">
        <v>15</v>
      </c>
      <c r="F702" t="str">
        <f>INDEX(tblKlant[Regio],MATCH(tblVerkBerek[[#This Row],[Klant]],tblKlant[Klant],0))</f>
        <v>Zuid</v>
      </c>
      <c r="G702" t="str">
        <f>INDEX(tblProd[ProdNaam],MATCH(tblVerkBerek[[#This Row],[Prod]],tblProd[Product],0))</f>
        <v>Prod4</v>
      </c>
      <c r="H702" s="5">
        <f>tblVerkBerek[[#This Row],[Aantal]]*INDEX(tblProd[KostPrijs],MATCH(tblVerkBerek[[#This Row],[Prod]],tblProd[Product],0))</f>
        <v>1950</v>
      </c>
      <c r="I702" s="5">
        <f>tblVerkBerek[[#This Row],[Aantal]]*INDEX(tblProd[VerkPrijs],MATCH(tblVerkBerek[[#This Row],[Prod]],tblProd[Product],0))</f>
        <v>2400</v>
      </c>
      <c r="J702" s="5">
        <f>tblVerkBerek[[#This Row],[Omzet]]-tblVerkBerek[[#This Row],[Kosten]]</f>
        <v>450</v>
      </c>
      <c r="K702" s="4">
        <f>INDEX(tblKlant[Korting],MATCH(tblVerkBerek[[#This Row],[Klant]],tblKlant[Klant],0))</f>
        <v>0.05</v>
      </c>
      <c r="L702" s="5">
        <f>tblVerkBerek[[#This Row],[Omzet]]*(1-tblVerkBerek[[#This Row],[Korting]])-tblVerkBerek[[#This Row],[Kosten]]</f>
        <v>330</v>
      </c>
    </row>
    <row r="703" spans="2:12" x14ac:dyDescent="0.3">
      <c r="B703" s="1">
        <v>43576</v>
      </c>
      <c r="C703" t="s">
        <v>9</v>
      </c>
      <c r="D703" t="s">
        <v>5</v>
      </c>
      <c r="E703">
        <v>9</v>
      </c>
      <c r="F703" t="str">
        <f>INDEX(tblKlant[Regio],MATCH(tblVerkBerek[[#This Row],[Klant]],tblKlant[Klant],0))</f>
        <v>Noord</v>
      </c>
      <c r="G703" t="str">
        <f>INDEX(tblProd[ProdNaam],MATCH(tblVerkBerek[[#This Row],[Prod]],tblProd[Product],0))</f>
        <v>Prod3</v>
      </c>
      <c r="H703" s="5">
        <f>tblVerkBerek[[#This Row],[Aantal]]*INDEX(tblProd[KostPrijs],MATCH(tblVerkBerek[[#This Row],[Prod]],tblProd[Product],0))</f>
        <v>1080</v>
      </c>
      <c r="I703" s="5">
        <f>tblVerkBerek[[#This Row],[Aantal]]*INDEX(tblProd[VerkPrijs],MATCH(tblVerkBerek[[#This Row],[Prod]],tblProd[Product],0))</f>
        <v>1305</v>
      </c>
      <c r="J703" s="5">
        <f>tblVerkBerek[[#This Row],[Omzet]]-tblVerkBerek[[#This Row],[Kosten]]</f>
        <v>225</v>
      </c>
      <c r="K703" s="4">
        <f>INDEX(tblKlant[Korting],MATCH(tblVerkBerek[[#This Row],[Klant]],tblKlant[Klant],0))</f>
        <v>0.1</v>
      </c>
      <c r="L703" s="5">
        <f>tblVerkBerek[[#This Row],[Omzet]]*(1-tblVerkBerek[[#This Row],[Korting]])-tblVerkBerek[[#This Row],[Kosten]]</f>
        <v>94.5</v>
      </c>
    </row>
    <row r="704" spans="2:12" x14ac:dyDescent="0.3">
      <c r="B704" s="1">
        <v>43926</v>
      </c>
      <c r="C704" t="s">
        <v>12</v>
      </c>
      <c r="D704" t="s">
        <v>16</v>
      </c>
      <c r="E704">
        <v>11</v>
      </c>
      <c r="F704" t="str">
        <f>INDEX(tblKlant[Regio],MATCH(tblVerkBerek[[#This Row],[Klant]],tblKlant[Klant],0))</f>
        <v>Noord</v>
      </c>
      <c r="G704" t="str">
        <f>INDEX(tblProd[ProdNaam],MATCH(tblVerkBerek[[#This Row],[Prod]],tblProd[Product],0))</f>
        <v>Prod5</v>
      </c>
      <c r="H704" s="5">
        <f>tblVerkBerek[[#This Row],[Aantal]]*INDEX(tblProd[KostPrijs],MATCH(tblVerkBerek[[#This Row],[Prod]],tblProd[Product],0))</f>
        <v>1540</v>
      </c>
      <c r="I704" s="5">
        <f>tblVerkBerek[[#This Row],[Aantal]]*INDEX(tblProd[VerkPrijs],MATCH(tblVerkBerek[[#This Row],[Prod]],tblProd[Product],0))</f>
        <v>1980</v>
      </c>
      <c r="J704" s="5">
        <f>tblVerkBerek[[#This Row],[Omzet]]-tblVerkBerek[[#This Row],[Kosten]]</f>
        <v>440</v>
      </c>
      <c r="K704" s="4">
        <f>INDEX(tblKlant[Korting],MATCH(tblVerkBerek[[#This Row],[Klant]],tblKlant[Klant],0))</f>
        <v>0.01</v>
      </c>
      <c r="L704" s="5">
        <f>tblVerkBerek[[#This Row],[Omzet]]*(1-tblVerkBerek[[#This Row],[Korting]])-tblVerkBerek[[#This Row],[Kosten]]</f>
        <v>420.20000000000005</v>
      </c>
    </row>
    <row r="705" spans="2:12" x14ac:dyDescent="0.3">
      <c r="B705" s="1">
        <v>43374</v>
      </c>
      <c r="C705" t="s">
        <v>8</v>
      </c>
      <c r="D705" t="s">
        <v>19</v>
      </c>
      <c r="E705">
        <v>6</v>
      </c>
      <c r="F705" t="str">
        <f>INDEX(tblKlant[Regio],MATCH(tblVerkBerek[[#This Row],[Klant]],tblKlant[Klant],0))</f>
        <v>Zuid</v>
      </c>
      <c r="G705" t="str">
        <f>INDEX(tblProd[ProdNaam],MATCH(tblVerkBerek[[#This Row],[Prod]],tblProd[Product],0))</f>
        <v>Prod2</v>
      </c>
      <c r="H705" s="5">
        <f>tblVerkBerek[[#This Row],[Aantal]]*INDEX(tblProd[KostPrijs],MATCH(tblVerkBerek[[#This Row],[Prod]],tblProd[Product],0))</f>
        <v>660</v>
      </c>
      <c r="I705" s="5">
        <f>tblVerkBerek[[#This Row],[Aantal]]*INDEX(tblProd[VerkPrijs],MATCH(tblVerkBerek[[#This Row],[Prod]],tblProd[Product],0))</f>
        <v>810</v>
      </c>
      <c r="J705" s="5">
        <f>tblVerkBerek[[#This Row],[Omzet]]-tblVerkBerek[[#This Row],[Kosten]]</f>
        <v>150</v>
      </c>
      <c r="K705" s="4">
        <f>INDEX(tblKlant[Korting],MATCH(tblVerkBerek[[#This Row],[Klant]],tblKlant[Klant],0))</f>
        <v>0.01</v>
      </c>
      <c r="L705" s="5">
        <f>tblVerkBerek[[#This Row],[Omzet]]*(1-tblVerkBerek[[#This Row],[Korting]])-tblVerkBerek[[#This Row],[Kosten]]</f>
        <v>141.89999999999998</v>
      </c>
    </row>
    <row r="706" spans="2:12" x14ac:dyDescent="0.3">
      <c r="B706" s="1">
        <v>43728</v>
      </c>
      <c r="C706" t="s">
        <v>6</v>
      </c>
      <c r="D706" t="s">
        <v>10</v>
      </c>
      <c r="E706">
        <v>6</v>
      </c>
      <c r="F706" t="str">
        <f>INDEX(tblKlant[Regio],MATCH(tblVerkBerek[[#This Row],[Klant]],tblKlant[Klant],0))</f>
        <v>Noord</v>
      </c>
      <c r="G706" t="str">
        <f>INDEX(tblProd[ProdNaam],MATCH(tblVerkBerek[[#This Row],[Prod]],tblProd[Product],0))</f>
        <v>Prod4</v>
      </c>
      <c r="H706" s="5">
        <f>tblVerkBerek[[#This Row],[Aantal]]*INDEX(tblProd[KostPrijs],MATCH(tblVerkBerek[[#This Row],[Prod]],tblProd[Product],0))</f>
        <v>780</v>
      </c>
      <c r="I706" s="5">
        <f>tblVerkBerek[[#This Row],[Aantal]]*INDEX(tblProd[VerkPrijs],MATCH(tblVerkBerek[[#This Row],[Prod]],tblProd[Product],0))</f>
        <v>960</v>
      </c>
      <c r="J706" s="5">
        <f>tblVerkBerek[[#This Row],[Omzet]]-tblVerkBerek[[#This Row],[Kosten]]</f>
        <v>180</v>
      </c>
      <c r="K706" s="4">
        <f>INDEX(tblKlant[Korting],MATCH(tblVerkBerek[[#This Row],[Klant]],tblKlant[Klant],0))</f>
        <v>0</v>
      </c>
      <c r="L706" s="5">
        <f>tblVerkBerek[[#This Row],[Omzet]]*(1-tblVerkBerek[[#This Row],[Korting]])-tblVerkBerek[[#This Row],[Kosten]]</f>
        <v>180</v>
      </c>
    </row>
    <row r="707" spans="2:12" x14ac:dyDescent="0.3">
      <c r="B707" s="1">
        <v>43628</v>
      </c>
      <c r="C707" t="s">
        <v>9</v>
      </c>
      <c r="D707" t="s">
        <v>16</v>
      </c>
      <c r="E707">
        <v>19</v>
      </c>
      <c r="F707" t="str">
        <f>INDEX(tblKlant[Regio],MATCH(tblVerkBerek[[#This Row],[Klant]],tblKlant[Klant],0))</f>
        <v>Noord</v>
      </c>
      <c r="G707" t="str">
        <f>INDEX(tblProd[ProdNaam],MATCH(tblVerkBerek[[#This Row],[Prod]],tblProd[Product],0))</f>
        <v>Prod5</v>
      </c>
      <c r="H707" s="5">
        <f>tblVerkBerek[[#This Row],[Aantal]]*INDEX(tblProd[KostPrijs],MATCH(tblVerkBerek[[#This Row],[Prod]],tblProd[Product],0))</f>
        <v>2660</v>
      </c>
      <c r="I707" s="5">
        <f>tblVerkBerek[[#This Row],[Aantal]]*INDEX(tblProd[VerkPrijs],MATCH(tblVerkBerek[[#This Row],[Prod]],tblProd[Product],0))</f>
        <v>3420</v>
      </c>
      <c r="J707" s="5">
        <f>tblVerkBerek[[#This Row],[Omzet]]-tblVerkBerek[[#This Row],[Kosten]]</f>
        <v>760</v>
      </c>
      <c r="K707" s="4">
        <f>INDEX(tblKlant[Korting],MATCH(tblVerkBerek[[#This Row],[Klant]],tblKlant[Klant],0))</f>
        <v>0.1</v>
      </c>
      <c r="L707" s="5">
        <f>tblVerkBerek[[#This Row],[Omzet]]*(1-tblVerkBerek[[#This Row],[Korting]])-tblVerkBerek[[#This Row],[Kosten]]</f>
        <v>418</v>
      </c>
    </row>
    <row r="708" spans="2:12" x14ac:dyDescent="0.3">
      <c r="B708" s="1">
        <v>43139</v>
      </c>
      <c r="C708" t="s">
        <v>18</v>
      </c>
      <c r="D708" t="s">
        <v>14</v>
      </c>
      <c r="E708">
        <v>9</v>
      </c>
      <c r="F708" t="str">
        <f>INDEX(tblKlant[Regio],MATCH(tblVerkBerek[[#This Row],[Klant]],tblKlant[Klant],0))</f>
        <v>Noord</v>
      </c>
      <c r="G708" t="str">
        <f>INDEX(tblProd[ProdNaam],MATCH(tblVerkBerek[[#This Row],[Prod]],tblProd[Product],0))</f>
        <v>Prod1</v>
      </c>
      <c r="H708" s="5">
        <f>tblVerkBerek[[#This Row],[Aantal]]*INDEX(tblProd[KostPrijs],MATCH(tblVerkBerek[[#This Row],[Prod]],tblProd[Product],0))</f>
        <v>900</v>
      </c>
      <c r="I708" s="5">
        <f>tblVerkBerek[[#This Row],[Aantal]]*INDEX(tblProd[VerkPrijs],MATCH(tblVerkBerek[[#This Row],[Prod]],tblProd[Product],0))</f>
        <v>1125</v>
      </c>
      <c r="J708" s="5">
        <f>tblVerkBerek[[#This Row],[Omzet]]-tblVerkBerek[[#This Row],[Kosten]]</f>
        <v>225</v>
      </c>
      <c r="K708" s="4">
        <f>INDEX(tblKlant[Korting],MATCH(tblVerkBerek[[#This Row],[Klant]],tblKlant[Klant],0))</f>
        <v>0</v>
      </c>
      <c r="L708" s="5">
        <f>tblVerkBerek[[#This Row],[Omzet]]*(1-tblVerkBerek[[#This Row],[Korting]])-tblVerkBerek[[#This Row],[Kosten]]</f>
        <v>225</v>
      </c>
    </row>
    <row r="709" spans="2:12" x14ac:dyDescent="0.3">
      <c r="B709" s="1">
        <v>43924</v>
      </c>
      <c r="C709" t="s">
        <v>15</v>
      </c>
      <c r="D709" t="s">
        <v>7</v>
      </c>
      <c r="E709">
        <v>8</v>
      </c>
      <c r="F709" t="str">
        <f>INDEX(tblKlant[Regio],MATCH(tblVerkBerek[[#This Row],[Klant]],tblKlant[Klant],0))</f>
        <v>Noord</v>
      </c>
      <c r="G709" t="str">
        <f>INDEX(tblProd[ProdNaam],MATCH(tblVerkBerek[[#This Row],[Prod]],tblProd[Product],0))</f>
        <v>Prod6</v>
      </c>
      <c r="H709" s="5">
        <f>tblVerkBerek[[#This Row],[Aantal]]*INDEX(tblProd[KostPrijs],MATCH(tblVerkBerek[[#This Row],[Prod]],tblProd[Product],0))</f>
        <v>1200</v>
      </c>
      <c r="I709" s="5">
        <f>tblVerkBerek[[#This Row],[Aantal]]*INDEX(tblProd[VerkPrijs],MATCH(tblVerkBerek[[#This Row],[Prod]],tblProd[Product],0))</f>
        <v>1600</v>
      </c>
      <c r="J709" s="5">
        <f>tblVerkBerek[[#This Row],[Omzet]]-tblVerkBerek[[#This Row],[Kosten]]</f>
        <v>400</v>
      </c>
      <c r="K709" s="4">
        <f>INDEX(tblKlant[Korting],MATCH(tblVerkBerek[[#This Row],[Klant]],tblKlant[Klant],0))</f>
        <v>0.01</v>
      </c>
      <c r="L709" s="5">
        <f>tblVerkBerek[[#This Row],[Omzet]]*(1-tblVerkBerek[[#This Row],[Korting]])-tblVerkBerek[[#This Row],[Kosten]]</f>
        <v>384</v>
      </c>
    </row>
    <row r="710" spans="2:12" x14ac:dyDescent="0.3">
      <c r="B710" s="1">
        <v>43815</v>
      </c>
      <c r="C710" t="s">
        <v>12</v>
      </c>
      <c r="D710" t="s">
        <v>14</v>
      </c>
      <c r="E710">
        <v>7</v>
      </c>
      <c r="F710" t="str">
        <f>INDEX(tblKlant[Regio],MATCH(tblVerkBerek[[#This Row],[Klant]],tblKlant[Klant],0))</f>
        <v>Noord</v>
      </c>
      <c r="G710" t="str">
        <f>INDEX(tblProd[ProdNaam],MATCH(tblVerkBerek[[#This Row],[Prod]],tblProd[Product],0))</f>
        <v>Prod1</v>
      </c>
      <c r="H710" s="5">
        <f>tblVerkBerek[[#This Row],[Aantal]]*INDEX(tblProd[KostPrijs],MATCH(tblVerkBerek[[#This Row],[Prod]],tblProd[Product],0))</f>
        <v>700</v>
      </c>
      <c r="I710" s="5">
        <f>tblVerkBerek[[#This Row],[Aantal]]*INDEX(tblProd[VerkPrijs],MATCH(tblVerkBerek[[#This Row],[Prod]],tblProd[Product],0))</f>
        <v>875</v>
      </c>
      <c r="J710" s="5">
        <f>tblVerkBerek[[#This Row],[Omzet]]-tblVerkBerek[[#This Row],[Kosten]]</f>
        <v>175</v>
      </c>
      <c r="K710" s="4">
        <f>INDEX(tblKlant[Korting],MATCH(tblVerkBerek[[#This Row],[Klant]],tblKlant[Klant],0))</f>
        <v>0.01</v>
      </c>
      <c r="L710" s="5">
        <f>tblVerkBerek[[#This Row],[Omzet]]*(1-tblVerkBerek[[#This Row],[Korting]])-tblVerkBerek[[#This Row],[Kosten]]</f>
        <v>166.25</v>
      </c>
    </row>
    <row r="711" spans="2:12" x14ac:dyDescent="0.3">
      <c r="B711" s="1">
        <v>43617</v>
      </c>
      <c r="C711" t="s">
        <v>15</v>
      </c>
      <c r="D711" t="s">
        <v>10</v>
      </c>
      <c r="E711">
        <v>19</v>
      </c>
      <c r="F711" t="str">
        <f>INDEX(tblKlant[Regio],MATCH(tblVerkBerek[[#This Row],[Klant]],tblKlant[Klant],0))</f>
        <v>Noord</v>
      </c>
      <c r="G711" t="str">
        <f>INDEX(tblProd[ProdNaam],MATCH(tblVerkBerek[[#This Row],[Prod]],tblProd[Product],0))</f>
        <v>Prod4</v>
      </c>
      <c r="H711" s="5">
        <f>tblVerkBerek[[#This Row],[Aantal]]*INDEX(tblProd[KostPrijs],MATCH(tblVerkBerek[[#This Row],[Prod]],tblProd[Product],0))</f>
        <v>2470</v>
      </c>
      <c r="I711" s="5">
        <f>tblVerkBerek[[#This Row],[Aantal]]*INDEX(tblProd[VerkPrijs],MATCH(tblVerkBerek[[#This Row],[Prod]],tblProd[Product],0))</f>
        <v>3040</v>
      </c>
      <c r="J711" s="5">
        <f>tblVerkBerek[[#This Row],[Omzet]]-tblVerkBerek[[#This Row],[Kosten]]</f>
        <v>570</v>
      </c>
      <c r="K711" s="4">
        <f>INDEX(tblKlant[Korting],MATCH(tblVerkBerek[[#This Row],[Klant]],tblKlant[Klant],0))</f>
        <v>0.01</v>
      </c>
      <c r="L711" s="5">
        <f>tblVerkBerek[[#This Row],[Omzet]]*(1-tblVerkBerek[[#This Row],[Korting]])-tblVerkBerek[[#This Row],[Kosten]]</f>
        <v>539.59999999999991</v>
      </c>
    </row>
    <row r="712" spans="2:12" x14ac:dyDescent="0.3">
      <c r="B712" s="1">
        <v>43666</v>
      </c>
      <c r="C712" t="s">
        <v>9</v>
      </c>
      <c r="D712" t="s">
        <v>16</v>
      </c>
      <c r="E712">
        <v>11</v>
      </c>
      <c r="F712" t="str">
        <f>INDEX(tblKlant[Regio],MATCH(tblVerkBerek[[#This Row],[Klant]],tblKlant[Klant],0))</f>
        <v>Noord</v>
      </c>
      <c r="G712" t="str">
        <f>INDEX(tblProd[ProdNaam],MATCH(tblVerkBerek[[#This Row],[Prod]],tblProd[Product],0))</f>
        <v>Prod5</v>
      </c>
      <c r="H712" s="5">
        <f>tblVerkBerek[[#This Row],[Aantal]]*INDEX(tblProd[KostPrijs],MATCH(tblVerkBerek[[#This Row],[Prod]],tblProd[Product],0))</f>
        <v>1540</v>
      </c>
      <c r="I712" s="5">
        <f>tblVerkBerek[[#This Row],[Aantal]]*INDEX(tblProd[VerkPrijs],MATCH(tblVerkBerek[[#This Row],[Prod]],tblProd[Product],0))</f>
        <v>1980</v>
      </c>
      <c r="J712" s="5">
        <f>tblVerkBerek[[#This Row],[Omzet]]-tblVerkBerek[[#This Row],[Kosten]]</f>
        <v>440</v>
      </c>
      <c r="K712" s="4">
        <f>INDEX(tblKlant[Korting],MATCH(tblVerkBerek[[#This Row],[Klant]],tblKlant[Klant],0))</f>
        <v>0.1</v>
      </c>
      <c r="L712" s="5">
        <f>tblVerkBerek[[#This Row],[Omzet]]*(1-tblVerkBerek[[#This Row],[Korting]])-tblVerkBerek[[#This Row],[Kosten]]</f>
        <v>242</v>
      </c>
    </row>
    <row r="713" spans="2:12" x14ac:dyDescent="0.3">
      <c r="B713" s="1">
        <v>43256</v>
      </c>
      <c r="C713" t="s">
        <v>6</v>
      </c>
      <c r="D713" t="s">
        <v>16</v>
      </c>
      <c r="E713">
        <v>9</v>
      </c>
      <c r="F713" t="str">
        <f>INDEX(tblKlant[Regio],MATCH(tblVerkBerek[[#This Row],[Klant]],tblKlant[Klant],0))</f>
        <v>Noord</v>
      </c>
      <c r="G713" t="str">
        <f>INDEX(tblProd[ProdNaam],MATCH(tblVerkBerek[[#This Row],[Prod]],tblProd[Product],0))</f>
        <v>Prod5</v>
      </c>
      <c r="H713" s="5">
        <f>tblVerkBerek[[#This Row],[Aantal]]*INDEX(tblProd[KostPrijs],MATCH(tblVerkBerek[[#This Row],[Prod]],tblProd[Product],0))</f>
        <v>1260</v>
      </c>
      <c r="I713" s="5">
        <f>tblVerkBerek[[#This Row],[Aantal]]*INDEX(tblProd[VerkPrijs],MATCH(tblVerkBerek[[#This Row],[Prod]],tblProd[Product],0))</f>
        <v>1620</v>
      </c>
      <c r="J713" s="5">
        <f>tblVerkBerek[[#This Row],[Omzet]]-tblVerkBerek[[#This Row],[Kosten]]</f>
        <v>360</v>
      </c>
      <c r="K713" s="4">
        <f>INDEX(tblKlant[Korting],MATCH(tblVerkBerek[[#This Row],[Klant]],tblKlant[Klant],0))</f>
        <v>0</v>
      </c>
      <c r="L713" s="5">
        <f>tblVerkBerek[[#This Row],[Omzet]]*(1-tblVerkBerek[[#This Row],[Korting]])-tblVerkBerek[[#This Row],[Kosten]]</f>
        <v>360</v>
      </c>
    </row>
    <row r="714" spans="2:12" x14ac:dyDescent="0.3">
      <c r="B714" s="1">
        <v>43256</v>
      </c>
      <c r="C714" t="s">
        <v>18</v>
      </c>
      <c r="D714" t="s">
        <v>10</v>
      </c>
      <c r="E714">
        <v>20</v>
      </c>
      <c r="F714" t="str">
        <f>INDEX(tblKlant[Regio],MATCH(tblVerkBerek[[#This Row],[Klant]],tblKlant[Klant],0))</f>
        <v>Noord</v>
      </c>
      <c r="G714" t="str">
        <f>INDEX(tblProd[ProdNaam],MATCH(tblVerkBerek[[#This Row],[Prod]],tblProd[Product],0))</f>
        <v>Prod4</v>
      </c>
      <c r="H714" s="5">
        <f>tblVerkBerek[[#This Row],[Aantal]]*INDEX(tblProd[KostPrijs],MATCH(tblVerkBerek[[#This Row],[Prod]],tblProd[Product],0))</f>
        <v>2600</v>
      </c>
      <c r="I714" s="5">
        <f>tblVerkBerek[[#This Row],[Aantal]]*INDEX(tblProd[VerkPrijs],MATCH(tblVerkBerek[[#This Row],[Prod]],tblProd[Product],0))</f>
        <v>3200</v>
      </c>
      <c r="J714" s="5">
        <f>tblVerkBerek[[#This Row],[Omzet]]-tblVerkBerek[[#This Row],[Kosten]]</f>
        <v>600</v>
      </c>
      <c r="K714" s="4">
        <f>INDEX(tblKlant[Korting],MATCH(tblVerkBerek[[#This Row],[Klant]],tblKlant[Klant],0))</f>
        <v>0</v>
      </c>
      <c r="L714" s="5">
        <f>tblVerkBerek[[#This Row],[Omzet]]*(1-tblVerkBerek[[#This Row],[Korting]])-tblVerkBerek[[#This Row],[Kosten]]</f>
        <v>600</v>
      </c>
    </row>
    <row r="715" spans="2:12" x14ac:dyDescent="0.3">
      <c r="B715" s="1">
        <v>43145</v>
      </c>
      <c r="C715" t="s">
        <v>17</v>
      </c>
      <c r="D715" t="s">
        <v>10</v>
      </c>
      <c r="E715">
        <v>12</v>
      </c>
      <c r="F715" t="str">
        <f>INDEX(tblKlant[Regio],MATCH(tblVerkBerek[[#This Row],[Klant]],tblKlant[Klant],0))</f>
        <v>Zuid</v>
      </c>
      <c r="G715" t="str">
        <f>INDEX(tblProd[ProdNaam],MATCH(tblVerkBerek[[#This Row],[Prod]],tblProd[Product],0))</f>
        <v>Prod4</v>
      </c>
      <c r="H715" s="5">
        <f>tblVerkBerek[[#This Row],[Aantal]]*INDEX(tblProd[KostPrijs],MATCH(tblVerkBerek[[#This Row],[Prod]],tblProd[Product],0))</f>
        <v>1560</v>
      </c>
      <c r="I715" s="5">
        <f>tblVerkBerek[[#This Row],[Aantal]]*INDEX(tblProd[VerkPrijs],MATCH(tblVerkBerek[[#This Row],[Prod]],tblProd[Product],0))</f>
        <v>1920</v>
      </c>
      <c r="J715" s="5">
        <f>tblVerkBerek[[#This Row],[Omzet]]-tblVerkBerek[[#This Row],[Kosten]]</f>
        <v>360</v>
      </c>
      <c r="K715" s="4">
        <f>INDEX(tblKlant[Korting],MATCH(tblVerkBerek[[#This Row],[Klant]],tblKlant[Klant],0))</f>
        <v>0.05</v>
      </c>
      <c r="L715" s="5">
        <f>tblVerkBerek[[#This Row],[Omzet]]*(1-tblVerkBerek[[#This Row],[Korting]])-tblVerkBerek[[#This Row],[Kosten]]</f>
        <v>264</v>
      </c>
    </row>
    <row r="716" spans="2:12" x14ac:dyDescent="0.3">
      <c r="B716" s="1">
        <v>43402</v>
      </c>
      <c r="C716" t="s">
        <v>12</v>
      </c>
      <c r="D716" t="s">
        <v>14</v>
      </c>
      <c r="E716">
        <v>12</v>
      </c>
      <c r="F716" t="str">
        <f>INDEX(tblKlant[Regio],MATCH(tblVerkBerek[[#This Row],[Klant]],tblKlant[Klant],0))</f>
        <v>Noord</v>
      </c>
      <c r="G716" t="str">
        <f>INDEX(tblProd[ProdNaam],MATCH(tblVerkBerek[[#This Row],[Prod]],tblProd[Product],0))</f>
        <v>Prod1</v>
      </c>
      <c r="H716" s="5">
        <f>tblVerkBerek[[#This Row],[Aantal]]*INDEX(tblProd[KostPrijs],MATCH(tblVerkBerek[[#This Row],[Prod]],tblProd[Product],0))</f>
        <v>1200</v>
      </c>
      <c r="I716" s="5">
        <f>tblVerkBerek[[#This Row],[Aantal]]*INDEX(tblProd[VerkPrijs],MATCH(tblVerkBerek[[#This Row],[Prod]],tblProd[Product],0))</f>
        <v>1500</v>
      </c>
      <c r="J716" s="5">
        <f>tblVerkBerek[[#This Row],[Omzet]]-tblVerkBerek[[#This Row],[Kosten]]</f>
        <v>300</v>
      </c>
      <c r="K716" s="4">
        <f>INDEX(tblKlant[Korting],MATCH(tblVerkBerek[[#This Row],[Klant]],tblKlant[Klant],0))</f>
        <v>0.01</v>
      </c>
      <c r="L716" s="5">
        <f>tblVerkBerek[[#This Row],[Omzet]]*(1-tblVerkBerek[[#This Row],[Korting]])-tblVerkBerek[[#This Row],[Kosten]]</f>
        <v>285</v>
      </c>
    </row>
    <row r="717" spans="2:12" x14ac:dyDescent="0.3">
      <c r="B717" s="1">
        <v>43951</v>
      </c>
      <c r="C717" t="s">
        <v>15</v>
      </c>
      <c r="D717" t="s">
        <v>5</v>
      </c>
      <c r="E717">
        <v>9</v>
      </c>
      <c r="F717" t="str">
        <f>INDEX(tblKlant[Regio],MATCH(tblVerkBerek[[#This Row],[Klant]],tblKlant[Klant],0))</f>
        <v>Noord</v>
      </c>
      <c r="G717" t="str">
        <f>INDEX(tblProd[ProdNaam],MATCH(tblVerkBerek[[#This Row],[Prod]],tblProd[Product],0))</f>
        <v>Prod3</v>
      </c>
      <c r="H717" s="5">
        <f>tblVerkBerek[[#This Row],[Aantal]]*INDEX(tblProd[KostPrijs],MATCH(tblVerkBerek[[#This Row],[Prod]],tblProd[Product],0))</f>
        <v>1080</v>
      </c>
      <c r="I717" s="5">
        <f>tblVerkBerek[[#This Row],[Aantal]]*INDEX(tblProd[VerkPrijs],MATCH(tblVerkBerek[[#This Row],[Prod]],tblProd[Product],0))</f>
        <v>1305</v>
      </c>
      <c r="J717" s="5">
        <f>tblVerkBerek[[#This Row],[Omzet]]-tblVerkBerek[[#This Row],[Kosten]]</f>
        <v>225</v>
      </c>
      <c r="K717" s="4">
        <f>INDEX(tblKlant[Korting],MATCH(tblVerkBerek[[#This Row],[Klant]],tblKlant[Klant],0))</f>
        <v>0.01</v>
      </c>
      <c r="L717" s="5">
        <f>tblVerkBerek[[#This Row],[Omzet]]*(1-tblVerkBerek[[#This Row],[Korting]])-tblVerkBerek[[#This Row],[Kosten]]</f>
        <v>211.95000000000005</v>
      </c>
    </row>
    <row r="718" spans="2:12" x14ac:dyDescent="0.3">
      <c r="B718" s="1">
        <v>43440</v>
      </c>
      <c r="C718" t="s">
        <v>13</v>
      </c>
      <c r="D718" t="s">
        <v>5</v>
      </c>
      <c r="E718">
        <v>16</v>
      </c>
      <c r="F718" t="str">
        <f>INDEX(tblKlant[Regio],MATCH(tblVerkBerek[[#This Row],[Klant]],tblKlant[Klant],0))</f>
        <v>Zuid</v>
      </c>
      <c r="G718" t="str">
        <f>INDEX(tblProd[ProdNaam],MATCH(tblVerkBerek[[#This Row],[Prod]],tblProd[Product],0))</f>
        <v>Prod3</v>
      </c>
      <c r="H718" s="5">
        <f>tblVerkBerek[[#This Row],[Aantal]]*INDEX(tblProd[KostPrijs],MATCH(tblVerkBerek[[#This Row],[Prod]],tblProd[Product],0))</f>
        <v>1920</v>
      </c>
      <c r="I718" s="5">
        <f>tblVerkBerek[[#This Row],[Aantal]]*INDEX(tblProd[VerkPrijs],MATCH(tblVerkBerek[[#This Row],[Prod]],tblProd[Product],0))</f>
        <v>2320</v>
      </c>
      <c r="J718" s="5">
        <f>tblVerkBerek[[#This Row],[Omzet]]-tblVerkBerek[[#This Row],[Kosten]]</f>
        <v>400</v>
      </c>
      <c r="K718" s="4">
        <f>INDEX(tblKlant[Korting],MATCH(tblVerkBerek[[#This Row],[Klant]],tblKlant[Klant],0))</f>
        <v>0.05</v>
      </c>
      <c r="L718" s="5">
        <f>tblVerkBerek[[#This Row],[Omzet]]*(1-tblVerkBerek[[#This Row],[Korting]])-tblVerkBerek[[#This Row],[Kosten]]</f>
        <v>284</v>
      </c>
    </row>
    <row r="719" spans="2:12" x14ac:dyDescent="0.3">
      <c r="B719" s="1">
        <v>43910</v>
      </c>
      <c r="C719" t="s">
        <v>18</v>
      </c>
      <c r="D719" t="s">
        <v>7</v>
      </c>
      <c r="E719">
        <v>14</v>
      </c>
      <c r="F719" t="str">
        <f>INDEX(tblKlant[Regio],MATCH(tblVerkBerek[[#This Row],[Klant]],tblKlant[Klant],0))</f>
        <v>Noord</v>
      </c>
      <c r="G719" t="str">
        <f>INDEX(tblProd[ProdNaam],MATCH(tblVerkBerek[[#This Row],[Prod]],tblProd[Product],0))</f>
        <v>Prod6</v>
      </c>
      <c r="H719" s="5">
        <f>tblVerkBerek[[#This Row],[Aantal]]*INDEX(tblProd[KostPrijs],MATCH(tblVerkBerek[[#This Row],[Prod]],tblProd[Product],0))</f>
        <v>2100</v>
      </c>
      <c r="I719" s="5">
        <f>tblVerkBerek[[#This Row],[Aantal]]*INDEX(tblProd[VerkPrijs],MATCH(tblVerkBerek[[#This Row],[Prod]],tblProd[Product],0))</f>
        <v>2800</v>
      </c>
      <c r="J719" s="5">
        <f>tblVerkBerek[[#This Row],[Omzet]]-tblVerkBerek[[#This Row],[Kosten]]</f>
        <v>700</v>
      </c>
      <c r="K719" s="4">
        <f>INDEX(tblKlant[Korting],MATCH(tblVerkBerek[[#This Row],[Klant]],tblKlant[Klant],0))</f>
        <v>0</v>
      </c>
      <c r="L719" s="5">
        <f>tblVerkBerek[[#This Row],[Omzet]]*(1-tblVerkBerek[[#This Row],[Korting]])-tblVerkBerek[[#This Row],[Kosten]]</f>
        <v>700</v>
      </c>
    </row>
    <row r="720" spans="2:12" x14ac:dyDescent="0.3">
      <c r="B720" s="1">
        <v>43749</v>
      </c>
      <c r="C720" t="s">
        <v>12</v>
      </c>
      <c r="D720" t="s">
        <v>7</v>
      </c>
      <c r="E720">
        <v>14</v>
      </c>
      <c r="F720" t="str">
        <f>INDEX(tblKlant[Regio],MATCH(tblVerkBerek[[#This Row],[Klant]],tblKlant[Klant],0))</f>
        <v>Noord</v>
      </c>
      <c r="G720" t="str">
        <f>INDEX(tblProd[ProdNaam],MATCH(tblVerkBerek[[#This Row],[Prod]],tblProd[Product],0))</f>
        <v>Prod6</v>
      </c>
      <c r="H720" s="5">
        <f>tblVerkBerek[[#This Row],[Aantal]]*INDEX(tblProd[KostPrijs],MATCH(tblVerkBerek[[#This Row],[Prod]],tblProd[Product],0))</f>
        <v>2100</v>
      </c>
      <c r="I720" s="5">
        <f>tblVerkBerek[[#This Row],[Aantal]]*INDEX(tblProd[VerkPrijs],MATCH(tblVerkBerek[[#This Row],[Prod]],tblProd[Product],0))</f>
        <v>2800</v>
      </c>
      <c r="J720" s="5">
        <f>tblVerkBerek[[#This Row],[Omzet]]-tblVerkBerek[[#This Row],[Kosten]]</f>
        <v>700</v>
      </c>
      <c r="K720" s="4">
        <f>INDEX(tblKlant[Korting],MATCH(tblVerkBerek[[#This Row],[Klant]],tblKlant[Klant],0))</f>
        <v>0.01</v>
      </c>
      <c r="L720" s="5">
        <f>tblVerkBerek[[#This Row],[Omzet]]*(1-tblVerkBerek[[#This Row],[Korting]])-tblVerkBerek[[#This Row],[Kosten]]</f>
        <v>672</v>
      </c>
    </row>
    <row r="721" spans="2:12" x14ac:dyDescent="0.3">
      <c r="B721" s="1">
        <v>43398</v>
      </c>
      <c r="C721" t="s">
        <v>13</v>
      </c>
      <c r="D721" t="s">
        <v>16</v>
      </c>
      <c r="E721">
        <v>11</v>
      </c>
      <c r="F721" t="str">
        <f>INDEX(tblKlant[Regio],MATCH(tblVerkBerek[[#This Row],[Klant]],tblKlant[Klant],0))</f>
        <v>Zuid</v>
      </c>
      <c r="G721" t="str">
        <f>INDEX(tblProd[ProdNaam],MATCH(tblVerkBerek[[#This Row],[Prod]],tblProd[Product],0))</f>
        <v>Prod5</v>
      </c>
      <c r="H721" s="5">
        <f>tblVerkBerek[[#This Row],[Aantal]]*INDEX(tblProd[KostPrijs],MATCH(tblVerkBerek[[#This Row],[Prod]],tblProd[Product],0))</f>
        <v>1540</v>
      </c>
      <c r="I721" s="5">
        <f>tblVerkBerek[[#This Row],[Aantal]]*INDEX(tblProd[VerkPrijs],MATCH(tblVerkBerek[[#This Row],[Prod]],tblProd[Product],0))</f>
        <v>1980</v>
      </c>
      <c r="J721" s="5">
        <f>tblVerkBerek[[#This Row],[Omzet]]-tblVerkBerek[[#This Row],[Kosten]]</f>
        <v>440</v>
      </c>
      <c r="K721" s="4">
        <f>INDEX(tblKlant[Korting],MATCH(tblVerkBerek[[#This Row],[Klant]],tblKlant[Klant],0))</f>
        <v>0.05</v>
      </c>
      <c r="L721" s="5">
        <f>tblVerkBerek[[#This Row],[Omzet]]*(1-tblVerkBerek[[#This Row],[Korting]])-tblVerkBerek[[#This Row],[Kosten]]</f>
        <v>341</v>
      </c>
    </row>
    <row r="722" spans="2:12" x14ac:dyDescent="0.3">
      <c r="B722" s="1">
        <v>43245</v>
      </c>
      <c r="C722" t="s">
        <v>13</v>
      </c>
      <c r="D722" t="s">
        <v>10</v>
      </c>
      <c r="E722">
        <v>18</v>
      </c>
      <c r="F722" t="str">
        <f>INDEX(tblKlant[Regio],MATCH(tblVerkBerek[[#This Row],[Klant]],tblKlant[Klant],0))</f>
        <v>Zuid</v>
      </c>
      <c r="G722" t="str">
        <f>INDEX(tblProd[ProdNaam],MATCH(tblVerkBerek[[#This Row],[Prod]],tblProd[Product],0))</f>
        <v>Prod4</v>
      </c>
      <c r="H722" s="5">
        <f>tblVerkBerek[[#This Row],[Aantal]]*INDEX(tblProd[KostPrijs],MATCH(tblVerkBerek[[#This Row],[Prod]],tblProd[Product],0))</f>
        <v>2340</v>
      </c>
      <c r="I722" s="5">
        <f>tblVerkBerek[[#This Row],[Aantal]]*INDEX(tblProd[VerkPrijs],MATCH(tblVerkBerek[[#This Row],[Prod]],tblProd[Product],0))</f>
        <v>2880</v>
      </c>
      <c r="J722" s="5">
        <f>tblVerkBerek[[#This Row],[Omzet]]-tblVerkBerek[[#This Row],[Kosten]]</f>
        <v>540</v>
      </c>
      <c r="K722" s="4">
        <f>INDEX(tblKlant[Korting],MATCH(tblVerkBerek[[#This Row],[Klant]],tblKlant[Klant],0))</f>
        <v>0.05</v>
      </c>
      <c r="L722" s="5">
        <f>tblVerkBerek[[#This Row],[Omzet]]*(1-tblVerkBerek[[#This Row],[Korting]])-tblVerkBerek[[#This Row],[Kosten]]</f>
        <v>396</v>
      </c>
    </row>
    <row r="723" spans="2:12" x14ac:dyDescent="0.3">
      <c r="B723" s="1">
        <v>43510</v>
      </c>
      <c r="C723" t="s">
        <v>6</v>
      </c>
      <c r="D723" t="s">
        <v>10</v>
      </c>
      <c r="E723">
        <v>5</v>
      </c>
      <c r="F723" t="str">
        <f>INDEX(tblKlant[Regio],MATCH(tblVerkBerek[[#This Row],[Klant]],tblKlant[Klant],0))</f>
        <v>Noord</v>
      </c>
      <c r="G723" t="str">
        <f>INDEX(tblProd[ProdNaam],MATCH(tblVerkBerek[[#This Row],[Prod]],tblProd[Product],0))</f>
        <v>Prod4</v>
      </c>
      <c r="H723" s="5">
        <f>tblVerkBerek[[#This Row],[Aantal]]*INDEX(tblProd[KostPrijs],MATCH(tblVerkBerek[[#This Row],[Prod]],tblProd[Product],0))</f>
        <v>650</v>
      </c>
      <c r="I723" s="5">
        <f>tblVerkBerek[[#This Row],[Aantal]]*INDEX(tblProd[VerkPrijs],MATCH(tblVerkBerek[[#This Row],[Prod]],tblProd[Product],0))</f>
        <v>800</v>
      </c>
      <c r="J723" s="5">
        <f>tblVerkBerek[[#This Row],[Omzet]]-tblVerkBerek[[#This Row],[Kosten]]</f>
        <v>150</v>
      </c>
      <c r="K723" s="4">
        <f>INDEX(tblKlant[Korting],MATCH(tblVerkBerek[[#This Row],[Klant]],tblKlant[Klant],0))</f>
        <v>0</v>
      </c>
      <c r="L723" s="5">
        <f>tblVerkBerek[[#This Row],[Omzet]]*(1-tblVerkBerek[[#This Row],[Korting]])-tblVerkBerek[[#This Row],[Kosten]]</f>
        <v>150</v>
      </c>
    </row>
    <row r="724" spans="2:12" x14ac:dyDescent="0.3">
      <c r="B724" s="1">
        <v>43822</v>
      </c>
      <c r="C724" t="s">
        <v>9</v>
      </c>
      <c r="D724" t="s">
        <v>5</v>
      </c>
      <c r="E724">
        <v>7</v>
      </c>
      <c r="F724" t="str">
        <f>INDEX(tblKlant[Regio],MATCH(tblVerkBerek[[#This Row],[Klant]],tblKlant[Klant],0))</f>
        <v>Noord</v>
      </c>
      <c r="G724" t="str">
        <f>INDEX(tblProd[ProdNaam],MATCH(tblVerkBerek[[#This Row],[Prod]],tblProd[Product],0))</f>
        <v>Prod3</v>
      </c>
      <c r="H724" s="5">
        <f>tblVerkBerek[[#This Row],[Aantal]]*INDEX(tblProd[KostPrijs],MATCH(tblVerkBerek[[#This Row],[Prod]],tblProd[Product],0))</f>
        <v>840</v>
      </c>
      <c r="I724" s="5">
        <f>tblVerkBerek[[#This Row],[Aantal]]*INDEX(tblProd[VerkPrijs],MATCH(tblVerkBerek[[#This Row],[Prod]],tblProd[Product],0))</f>
        <v>1015</v>
      </c>
      <c r="J724" s="5">
        <f>tblVerkBerek[[#This Row],[Omzet]]-tblVerkBerek[[#This Row],[Kosten]]</f>
        <v>175</v>
      </c>
      <c r="K724" s="4">
        <f>INDEX(tblKlant[Korting],MATCH(tblVerkBerek[[#This Row],[Klant]],tblKlant[Klant],0))</f>
        <v>0.1</v>
      </c>
      <c r="L724" s="5">
        <f>tblVerkBerek[[#This Row],[Omzet]]*(1-tblVerkBerek[[#This Row],[Korting]])-tblVerkBerek[[#This Row],[Kosten]]</f>
        <v>73.5</v>
      </c>
    </row>
    <row r="725" spans="2:12" x14ac:dyDescent="0.3">
      <c r="B725" s="1">
        <v>43408</v>
      </c>
      <c r="C725" t="s">
        <v>4</v>
      </c>
      <c r="D725" t="s">
        <v>5</v>
      </c>
      <c r="E725">
        <v>12</v>
      </c>
      <c r="F725" t="str">
        <f>INDEX(tblKlant[Regio],MATCH(tblVerkBerek[[#This Row],[Klant]],tblKlant[Klant],0))</f>
        <v>Zuid</v>
      </c>
      <c r="G725" t="str">
        <f>INDEX(tblProd[ProdNaam],MATCH(tblVerkBerek[[#This Row],[Prod]],tblProd[Product],0))</f>
        <v>Prod3</v>
      </c>
      <c r="H725" s="5">
        <f>tblVerkBerek[[#This Row],[Aantal]]*INDEX(tblProd[KostPrijs],MATCH(tblVerkBerek[[#This Row],[Prod]],tblProd[Product],0))</f>
        <v>1440</v>
      </c>
      <c r="I725" s="5">
        <f>tblVerkBerek[[#This Row],[Aantal]]*INDEX(tblProd[VerkPrijs],MATCH(tblVerkBerek[[#This Row],[Prod]],tblProd[Product],0))</f>
        <v>1740</v>
      </c>
      <c r="J725" s="5">
        <f>tblVerkBerek[[#This Row],[Omzet]]-tblVerkBerek[[#This Row],[Kosten]]</f>
        <v>300</v>
      </c>
      <c r="K725" s="4">
        <f>INDEX(tblKlant[Korting],MATCH(tblVerkBerek[[#This Row],[Klant]],tblKlant[Klant],0))</f>
        <v>0.05</v>
      </c>
      <c r="L725" s="5">
        <f>tblVerkBerek[[#This Row],[Omzet]]*(1-tblVerkBerek[[#This Row],[Korting]])-tblVerkBerek[[#This Row],[Kosten]]</f>
        <v>213</v>
      </c>
    </row>
    <row r="726" spans="2:12" x14ac:dyDescent="0.3">
      <c r="B726" s="1">
        <v>43304</v>
      </c>
      <c r="C726" t="s">
        <v>6</v>
      </c>
      <c r="D726" t="s">
        <v>7</v>
      </c>
      <c r="E726">
        <v>7</v>
      </c>
      <c r="F726" t="str">
        <f>INDEX(tblKlant[Regio],MATCH(tblVerkBerek[[#This Row],[Klant]],tblKlant[Klant],0))</f>
        <v>Noord</v>
      </c>
      <c r="G726" t="str">
        <f>INDEX(tblProd[ProdNaam],MATCH(tblVerkBerek[[#This Row],[Prod]],tblProd[Product],0))</f>
        <v>Prod6</v>
      </c>
      <c r="H726" s="5">
        <f>tblVerkBerek[[#This Row],[Aantal]]*INDEX(tblProd[KostPrijs],MATCH(tblVerkBerek[[#This Row],[Prod]],tblProd[Product],0))</f>
        <v>1050</v>
      </c>
      <c r="I726" s="5">
        <f>tblVerkBerek[[#This Row],[Aantal]]*INDEX(tblProd[VerkPrijs],MATCH(tblVerkBerek[[#This Row],[Prod]],tblProd[Product],0))</f>
        <v>1400</v>
      </c>
      <c r="J726" s="5">
        <f>tblVerkBerek[[#This Row],[Omzet]]-tblVerkBerek[[#This Row],[Kosten]]</f>
        <v>350</v>
      </c>
      <c r="K726" s="4">
        <f>INDEX(tblKlant[Korting],MATCH(tblVerkBerek[[#This Row],[Klant]],tblKlant[Klant],0))</f>
        <v>0</v>
      </c>
      <c r="L726" s="5">
        <f>tblVerkBerek[[#This Row],[Omzet]]*(1-tblVerkBerek[[#This Row],[Korting]])-tblVerkBerek[[#This Row],[Kosten]]</f>
        <v>350</v>
      </c>
    </row>
    <row r="727" spans="2:12" x14ac:dyDescent="0.3">
      <c r="B727" s="1">
        <v>43587</v>
      </c>
      <c r="C727" t="s">
        <v>9</v>
      </c>
      <c r="D727" t="s">
        <v>10</v>
      </c>
      <c r="E727">
        <v>20</v>
      </c>
      <c r="F727" t="str">
        <f>INDEX(tblKlant[Regio],MATCH(tblVerkBerek[[#This Row],[Klant]],tblKlant[Klant],0))</f>
        <v>Noord</v>
      </c>
      <c r="G727" t="str">
        <f>INDEX(tblProd[ProdNaam],MATCH(tblVerkBerek[[#This Row],[Prod]],tblProd[Product],0))</f>
        <v>Prod4</v>
      </c>
      <c r="H727" s="5">
        <f>tblVerkBerek[[#This Row],[Aantal]]*INDEX(tblProd[KostPrijs],MATCH(tblVerkBerek[[#This Row],[Prod]],tblProd[Product],0))</f>
        <v>2600</v>
      </c>
      <c r="I727" s="5">
        <f>tblVerkBerek[[#This Row],[Aantal]]*INDEX(tblProd[VerkPrijs],MATCH(tblVerkBerek[[#This Row],[Prod]],tblProd[Product],0))</f>
        <v>3200</v>
      </c>
      <c r="J727" s="5">
        <f>tblVerkBerek[[#This Row],[Omzet]]-tblVerkBerek[[#This Row],[Kosten]]</f>
        <v>600</v>
      </c>
      <c r="K727" s="4">
        <f>INDEX(tblKlant[Korting],MATCH(tblVerkBerek[[#This Row],[Klant]],tblKlant[Klant],0))</f>
        <v>0.1</v>
      </c>
      <c r="L727" s="5">
        <f>tblVerkBerek[[#This Row],[Omzet]]*(1-tblVerkBerek[[#This Row],[Korting]])-tblVerkBerek[[#This Row],[Kosten]]</f>
        <v>280</v>
      </c>
    </row>
    <row r="728" spans="2:12" x14ac:dyDescent="0.3">
      <c r="B728" s="1">
        <v>43544</v>
      </c>
      <c r="C728" t="s">
        <v>12</v>
      </c>
      <c r="D728" t="s">
        <v>10</v>
      </c>
      <c r="E728">
        <v>8</v>
      </c>
      <c r="F728" t="str">
        <f>INDEX(tblKlant[Regio],MATCH(tblVerkBerek[[#This Row],[Klant]],tblKlant[Klant],0))</f>
        <v>Noord</v>
      </c>
      <c r="G728" t="str">
        <f>INDEX(tblProd[ProdNaam],MATCH(tblVerkBerek[[#This Row],[Prod]],tblProd[Product],0))</f>
        <v>Prod4</v>
      </c>
      <c r="H728" s="5">
        <f>tblVerkBerek[[#This Row],[Aantal]]*INDEX(tblProd[KostPrijs],MATCH(tblVerkBerek[[#This Row],[Prod]],tblProd[Product],0))</f>
        <v>1040</v>
      </c>
      <c r="I728" s="5">
        <f>tblVerkBerek[[#This Row],[Aantal]]*INDEX(tblProd[VerkPrijs],MATCH(tblVerkBerek[[#This Row],[Prod]],tblProd[Product],0))</f>
        <v>1280</v>
      </c>
      <c r="J728" s="5">
        <f>tblVerkBerek[[#This Row],[Omzet]]-tblVerkBerek[[#This Row],[Kosten]]</f>
        <v>240</v>
      </c>
      <c r="K728" s="4">
        <f>INDEX(tblKlant[Korting],MATCH(tblVerkBerek[[#This Row],[Klant]],tblKlant[Klant],0))</f>
        <v>0.01</v>
      </c>
      <c r="L728" s="5">
        <f>tblVerkBerek[[#This Row],[Omzet]]*(1-tblVerkBerek[[#This Row],[Korting]])-tblVerkBerek[[#This Row],[Kosten]]</f>
        <v>227.20000000000005</v>
      </c>
    </row>
    <row r="729" spans="2:12" x14ac:dyDescent="0.3">
      <c r="B729" s="1">
        <v>43470</v>
      </c>
      <c r="C729" t="s">
        <v>8</v>
      </c>
      <c r="D729" t="s">
        <v>19</v>
      </c>
      <c r="E729">
        <v>16</v>
      </c>
      <c r="F729" t="str">
        <f>INDEX(tblKlant[Regio],MATCH(tblVerkBerek[[#This Row],[Klant]],tblKlant[Klant],0))</f>
        <v>Zuid</v>
      </c>
      <c r="G729" t="str">
        <f>INDEX(tblProd[ProdNaam],MATCH(tblVerkBerek[[#This Row],[Prod]],tblProd[Product],0))</f>
        <v>Prod2</v>
      </c>
      <c r="H729" s="5">
        <f>tblVerkBerek[[#This Row],[Aantal]]*INDEX(tblProd[KostPrijs],MATCH(tblVerkBerek[[#This Row],[Prod]],tblProd[Product],0))</f>
        <v>1760</v>
      </c>
      <c r="I729" s="5">
        <f>tblVerkBerek[[#This Row],[Aantal]]*INDEX(tblProd[VerkPrijs],MATCH(tblVerkBerek[[#This Row],[Prod]],tblProd[Product],0))</f>
        <v>2160</v>
      </c>
      <c r="J729" s="5">
        <f>tblVerkBerek[[#This Row],[Omzet]]-tblVerkBerek[[#This Row],[Kosten]]</f>
        <v>400</v>
      </c>
      <c r="K729" s="4">
        <f>INDEX(tblKlant[Korting],MATCH(tblVerkBerek[[#This Row],[Klant]],tblKlant[Klant],0))</f>
        <v>0.01</v>
      </c>
      <c r="L729" s="5">
        <f>tblVerkBerek[[#This Row],[Omzet]]*(1-tblVerkBerek[[#This Row],[Korting]])-tblVerkBerek[[#This Row],[Kosten]]</f>
        <v>378.40000000000009</v>
      </c>
    </row>
    <row r="730" spans="2:12" x14ac:dyDescent="0.3">
      <c r="B730" s="1">
        <v>43504</v>
      </c>
      <c r="C730" t="s">
        <v>17</v>
      </c>
      <c r="D730" t="s">
        <v>16</v>
      </c>
      <c r="E730">
        <v>10</v>
      </c>
      <c r="F730" t="str">
        <f>INDEX(tblKlant[Regio],MATCH(tblVerkBerek[[#This Row],[Klant]],tblKlant[Klant],0))</f>
        <v>Zuid</v>
      </c>
      <c r="G730" t="str">
        <f>INDEX(tblProd[ProdNaam],MATCH(tblVerkBerek[[#This Row],[Prod]],tblProd[Product],0))</f>
        <v>Prod5</v>
      </c>
      <c r="H730" s="5">
        <f>tblVerkBerek[[#This Row],[Aantal]]*INDEX(tblProd[KostPrijs],MATCH(tblVerkBerek[[#This Row],[Prod]],tblProd[Product],0))</f>
        <v>1400</v>
      </c>
      <c r="I730" s="5">
        <f>tblVerkBerek[[#This Row],[Aantal]]*INDEX(tblProd[VerkPrijs],MATCH(tblVerkBerek[[#This Row],[Prod]],tblProd[Product],0))</f>
        <v>1800</v>
      </c>
      <c r="J730" s="5">
        <f>tblVerkBerek[[#This Row],[Omzet]]-tblVerkBerek[[#This Row],[Kosten]]</f>
        <v>400</v>
      </c>
      <c r="K730" s="4">
        <f>INDEX(tblKlant[Korting],MATCH(tblVerkBerek[[#This Row],[Klant]],tblKlant[Klant],0))</f>
        <v>0.05</v>
      </c>
      <c r="L730" s="5">
        <f>tblVerkBerek[[#This Row],[Omzet]]*(1-tblVerkBerek[[#This Row],[Korting]])-tblVerkBerek[[#This Row],[Kosten]]</f>
        <v>310</v>
      </c>
    </row>
    <row r="731" spans="2:12" x14ac:dyDescent="0.3">
      <c r="B731" s="1">
        <v>43447</v>
      </c>
      <c r="C731" t="s">
        <v>11</v>
      </c>
      <c r="D731" t="s">
        <v>7</v>
      </c>
      <c r="E731">
        <v>11</v>
      </c>
      <c r="F731" t="str">
        <f>INDEX(tblKlant[Regio],MATCH(tblVerkBerek[[#This Row],[Klant]],tblKlant[Klant],0))</f>
        <v>Noord</v>
      </c>
      <c r="G731" t="str">
        <f>INDEX(tblProd[ProdNaam],MATCH(tblVerkBerek[[#This Row],[Prod]],tblProd[Product],0))</f>
        <v>Prod6</v>
      </c>
      <c r="H731" s="5">
        <f>tblVerkBerek[[#This Row],[Aantal]]*INDEX(tblProd[KostPrijs],MATCH(tblVerkBerek[[#This Row],[Prod]],tblProd[Product],0))</f>
        <v>1650</v>
      </c>
      <c r="I731" s="5">
        <f>tblVerkBerek[[#This Row],[Aantal]]*INDEX(tblProd[VerkPrijs],MATCH(tblVerkBerek[[#This Row],[Prod]],tblProd[Product],0))</f>
        <v>2200</v>
      </c>
      <c r="J731" s="5">
        <f>tblVerkBerek[[#This Row],[Omzet]]-tblVerkBerek[[#This Row],[Kosten]]</f>
        <v>550</v>
      </c>
      <c r="K731" s="4">
        <f>INDEX(tblKlant[Korting],MATCH(tblVerkBerek[[#This Row],[Klant]],tblKlant[Klant],0))</f>
        <v>0</v>
      </c>
      <c r="L731" s="5">
        <f>tblVerkBerek[[#This Row],[Omzet]]*(1-tblVerkBerek[[#This Row],[Korting]])-tblVerkBerek[[#This Row],[Kosten]]</f>
        <v>550</v>
      </c>
    </row>
    <row r="732" spans="2:12" x14ac:dyDescent="0.3">
      <c r="B732" s="1">
        <v>43564</v>
      </c>
      <c r="C732" t="s">
        <v>6</v>
      </c>
      <c r="D732" t="s">
        <v>14</v>
      </c>
      <c r="E732">
        <v>5</v>
      </c>
      <c r="F732" t="str">
        <f>INDEX(tblKlant[Regio],MATCH(tblVerkBerek[[#This Row],[Klant]],tblKlant[Klant],0))</f>
        <v>Noord</v>
      </c>
      <c r="G732" t="str">
        <f>INDEX(tblProd[ProdNaam],MATCH(tblVerkBerek[[#This Row],[Prod]],tblProd[Product],0))</f>
        <v>Prod1</v>
      </c>
      <c r="H732" s="5">
        <f>tblVerkBerek[[#This Row],[Aantal]]*INDEX(tblProd[KostPrijs],MATCH(tblVerkBerek[[#This Row],[Prod]],tblProd[Product],0))</f>
        <v>500</v>
      </c>
      <c r="I732" s="5">
        <f>tblVerkBerek[[#This Row],[Aantal]]*INDEX(tblProd[VerkPrijs],MATCH(tblVerkBerek[[#This Row],[Prod]],tblProd[Product],0))</f>
        <v>625</v>
      </c>
      <c r="J732" s="5">
        <f>tblVerkBerek[[#This Row],[Omzet]]-tblVerkBerek[[#This Row],[Kosten]]</f>
        <v>125</v>
      </c>
      <c r="K732" s="4">
        <f>INDEX(tblKlant[Korting],MATCH(tblVerkBerek[[#This Row],[Klant]],tblKlant[Klant],0))</f>
        <v>0</v>
      </c>
      <c r="L732" s="5">
        <f>tblVerkBerek[[#This Row],[Omzet]]*(1-tblVerkBerek[[#This Row],[Korting]])-tblVerkBerek[[#This Row],[Kosten]]</f>
        <v>125</v>
      </c>
    </row>
    <row r="733" spans="2:12" x14ac:dyDescent="0.3">
      <c r="B733" s="1">
        <v>43276</v>
      </c>
      <c r="C733" t="s">
        <v>6</v>
      </c>
      <c r="D733" t="s">
        <v>14</v>
      </c>
      <c r="E733">
        <v>19</v>
      </c>
      <c r="F733" t="str">
        <f>INDEX(tblKlant[Regio],MATCH(tblVerkBerek[[#This Row],[Klant]],tblKlant[Klant],0))</f>
        <v>Noord</v>
      </c>
      <c r="G733" t="str">
        <f>INDEX(tblProd[ProdNaam],MATCH(tblVerkBerek[[#This Row],[Prod]],tblProd[Product],0))</f>
        <v>Prod1</v>
      </c>
      <c r="H733" s="5">
        <f>tblVerkBerek[[#This Row],[Aantal]]*INDEX(tblProd[KostPrijs],MATCH(tblVerkBerek[[#This Row],[Prod]],tblProd[Product],0))</f>
        <v>1900</v>
      </c>
      <c r="I733" s="5">
        <f>tblVerkBerek[[#This Row],[Aantal]]*INDEX(tblProd[VerkPrijs],MATCH(tblVerkBerek[[#This Row],[Prod]],tblProd[Product],0))</f>
        <v>2375</v>
      </c>
      <c r="J733" s="5">
        <f>tblVerkBerek[[#This Row],[Omzet]]-tblVerkBerek[[#This Row],[Kosten]]</f>
        <v>475</v>
      </c>
      <c r="K733" s="4">
        <f>INDEX(tblKlant[Korting],MATCH(tblVerkBerek[[#This Row],[Klant]],tblKlant[Klant],0))</f>
        <v>0</v>
      </c>
      <c r="L733" s="5">
        <f>tblVerkBerek[[#This Row],[Omzet]]*(1-tblVerkBerek[[#This Row],[Korting]])-tblVerkBerek[[#This Row],[Kosten]]</f>
        <v>475</v>
      </c>
    </row>
    <row r="734" spans="2:12" x14ac:dyDescent="0.3">
      <c r="B734" s="1">
        <v>43493</v>
      </c>
      <c r="C734" t="s">
        <v>4</v>
      </c>
      <c r="D734" t="s">
        <v>14</v>
      </c>
      <c r="E734">
        <v>14</v>
      </c>
      <c r="F734" t="str">
        <f>INDEX(tblKlant[Regio],MATCH(tblVerkBerek[[#This Row],[Klant]],tblKlant[Klant],0))</f>
        <v>Zuid</v>
      </c>
      <c r="G734" t="str">
        <f>INDEX(tblProd[ProdNaam],MATCH(tblVerkBerek[[#This Row],[Prod]],tblProd[Product],0))</f>
        <v>Prod1</v>
      </c>
      <c r="H734" s="5">
        <f>tblVerkBerek[[#This Row],[Aantal]]*INDEX(tblProd[KostPrijs],MATCH(tblVerkBerek[[#This Row],[Prod]],tblProd[Product],0))</f>
        <v>1400</v>
      </c>
      <c r="I734" s="5">
        <f>tblVerkBerek[[#This Row],[Aantal]]*INDEX(tblProd[VerkPrijs],MATCH(tblVerkBerek[[#This Row],[Prod]],tblProd[Product],0))</f>
        <v>1750</v>
      </c>
      <c r="J734" s="5">
        <f>tblVerkBerek[[#This Row],[Omzet]]-tblVerkBerek[[#This Row],[Kosten]]</f>
        <v>350</v>
      </c>
      <c r="K734" s="4">
        <f>INDEX(tblKlant[Korting],MATCH(tblVerkBerek[[#This Row],[Klant]],tblKlant[Klant],0))</f>
        <v>0.05</v>
      </c>
      <c r="L734" s="5">
        <f>tblVerkBerek[[#This Row],[Omzet]]*(1-tblVerkBerek[[#This Row],[Korting]])-tblVerkBerek[[#This Row],[Kosten]]</f>
        <v>262.5</v>
      </c>
    </row>
    <row r="735" spans="2:12" x14ac:dyDescent="0.3">
      <c r="B735" s="1">
        <v>43170</v>
      </c>
      <c r="C735" t="s">
        <v>17</v>
      </c>
      <c r="D735" t="s">
        <v>16</v>
      </c>
      <c r="E735">
        <v>18</v>
      </c>
      <c r="F735" t="str">
        <f>INDEX(tblKlant[Regio],MATCH(tblVerkBerek[[#This Row],[Klant]],tblKlant[Klant],0))</f>
        <v>Zuid</v>
      </c>
      <c r="G735" t="str">
        <f>INDEX(tblProd[ProdNaam],MATCH(tblVerkBerek[[#This Row],[Prod]],tblProd[Product],0))</f>
        <v>Prod5</v>
      </c>
      <c r="H735" s="5">
        <f>tblVerkBerek[[#This Row],[Aantal]]*INDEX(tblProd[KostPrijs],MATCH(tblVerkBerek[[#This Row],[Prod]],tblProd[Product],0))</f>
        <v>2520</v>
      </c>
      <c r="I735" s="5">
        <f>tblVerkBerek[[#This Row],[Aantal]]*INDEX(tblProd[VerkPrijs],MATCH(tblVerkBerek[[#This Row],[Prod]],tblProd[Product],0))</f>
        <v>3240</v>
      </c>
      <c r="J735" s="5">
        <f>tblVerkBerek[[#This Row],[Omzet]]-tblVerkBerek[[#This Row],[Kosten]]</f>
        <v>720</v>
      </c>
      <c r="K735" s="4">
        <f>INDEX(tblKlant[Korting],MATCH(tblVerkBerek[[#This Row],[Klant]],tblKlant[Klant],0))</f>
        <v>0.05</v>
      </c>
      <c r="L735" s="5">
        <f>tblVerkBerek[[#This Row],[Omzet]]*(1-tblVerkBerek[[#This Row],[Korting]])-tblVerkBerek[[#This Row],[Kosten]]</f>
        <v>558</v>
      </c>
    </row>
    <row r="736" spans="2:12" x14ac:dyDescent="0.3">
      <c r="B736" s="1">
        <v>43134</v>
      </c>
      <c r="C736" t="s">
        <v>6</v>
      </c>
      <c r="D736" t="s">
        <v>7</v>
      </c>
      <c r="E736">
        <v>10</v>
      </c>
      <c r="F736" t="str">
        <f>INDEX(tblKlant[Regio],MATCH(tblVerkBerek[[#This Row],[Klant]],tblKlant[Klant],0))</f>
        <v>Noord</v>
      </c>
      <c r="G736" t="str">
        <f>INDEX(tblProd[ProdNaam],MATCH(tblVerkBerek[[#This Row],[Prod]],tblProd[Product],0))</f>
        <v>Prod6</v>
      </c>
      <c r="H736" s="5">
        <f>tblVerkBerek[[#This Row],[Aantal]]*INDEX(tblProd[KostPrijs],MATCH(tblVerkBerek[[#This Row],[Prod]],tblProd[Product],0))</f>
        <v>1500</v>
      </c>
      <c r="I736" s="5">
        <f>tblVerkBerek[[#This Row],[Aantal]]*INDEX(tblProd[VerkPrijs],MATCH(tblVerkBerek[[#This Row],[Prod]],tblProd[Product],0))</f>
        <v>2000</v>
      </c>
      <c r="J736" s="5">
        <f>tblVerkBerek[[#This Row],[Omzet]]-tblVerkBerek[[#This Row],[Kosten]]</f>
        <v>500</v>
      </c>
      <c r="K736" s="4">
        <f>INDEX(tblKlant[Korting],MATCH(tblVerkBerek[[#This Row],[Klant]],tblKlant[Klant],0))</f>
        <v>0</v>
      </c>
      <c r="L736" s="5">
        <f>tblVerkBerek[[#This Row],[Omzet]]*(1-tblVerkBerek[[#This Row],[Korting]])-tblVerkBerek[[#This Row],[Kosten]]</f>
        <v>500</v>
      </c>
    </row>
    <row r="737" spans="2:12" x14ac:dyDescent="0.3">
      <c r="B737" s="1">
        <v>43338</v>
      </c>
      <c r="C737" t="s">
        <v>17</v>
      </c>
      <c r="D737" t="s">
        <v>5</v>
      </c>
      <c r="E737">
        <v>5</v>
      </c>
      <c r="F737" t="str">
        <f>INDEX(tblKlant[Regio],MATCH(tblVerkBerek[[#This Row],[Klant]],tblKlant[Klant],0))</f>
        <v>Zuid</v>
      </c>
      <c r="G737" t="str">
        <f>INDEX(tblProd[ProdNaam],MATCH(tblVerkBerek[[#This Row],[Prod]],tblProd[Product],0))</f>
        <v>Prod3</v>
      </c>
      <c r="H737" s="5">
        <f>tblVerkBerek[[#This Row],[Aantal]]*INDEX(tblProd[KostPrijs],MATCH(tblVerkBerek[[#This Row],[Prod]],tblProd[Product],0))</f>
        <v>600</v>
      </c>
      <c r="I737" s="5">
        <f>tblVerkBerek[[#This Row],[Aantal]]*INDEX(tblProd[VerkPrijs],MATCH(tblVerkBerek[[#This Row],[Prod]],tblProd[Product],0))</f>
        <v>725</v>
      </c>
      <c r="J737" s="5">
        <f>tblVerkBerek[[#This Row],[Omzet]]-tblVerkBerek[[#This Row],[Kosten]]</f>
        <v>125</v>
      </c>
      <c r="K737" s="4">
        <f>INDEX(tblKlant[Korting],MATCH(tblVerkBerek[[#This Row],[Klant]],tblKlant[Klant],0))</f>
        <v>0.05</v>
      </c>
      <c r="L737" s="5">
        <f>tblVerkBerek[[#This Row],[Omzet]]*(1-tblVerkBerek[[#This Row],[Korting]])-tblVerkBerek[[#This Row],[Kosten]]</f>
        <v>88.75</v>
      </c>
    </row>
    <row r="738" spans="2:12" x14ac:dyDescent="0.3">
      <c r="B738" s="1">
        <v>43396</v>
      </c>
      <c r="C738" t="s">
        <v>17</v>
      </c>
      <c r="D738" t="s">
        <v>5</v>
      </c>
      <c r="E738">
        <v>12</v>
      </c>
      <c r="F738" t="str">
        <f>INDEX(tblKlant[Regio],MATCH(tblVerkBerek[[#This Row],[Klant]],tblKlant[Klant],0))</f>
        <v>Zuid</v>
      </c>
      <c r="G738" t="str">
        <f>INDEX(tblProd[ProdNaam],MATCH(tblVerkBerek[[#This Row],[Prod]],tblProd[Product],0))</f>
        <v>Prod3</v>
      </c>
      <c r="H738" s="5">
        <f>tblVerkBerek[[#This Row],[Aantal]]*INDEX(tblProd[KostPrijs],MATCH(tblVerkBerek[[#This Row],[Prod]],tblProd[Product],0))</f>
        <v>1440</v>
      </c>
      <c r="I738" s="5">
        <f>tblVerkBerek[[#This Row],[Aantal]]*INDEX(tblProd[VerkPrijs],MATCH(tblVerkBerek[[#This Row],[Prod]],tblProd[Product],0))</f>
        <v>1740</v>
      </c>
      <c r="J738" s="5">
        <f>tblVerkBerek[[#This Row],[Omzet]]-tblVerkBerek[[#This Row],[Kosten]]</f>
        <v>300</v>
      </c>
      <c r="K738" s="4">
        <f>INDEX(tblKlant[Korting],MATCH(tblVerkBerek[[#This Row],[Klant]],tblKlant[Klant],0))</f>
        <v>0.05</v>
      </c>
      <c r="L738" s="5">
        <f>tblVerkBerek[[#This Row],[Omzet]]*(1-tblVerkBerek[[#This Row],[Korting]])-tblVerkBerek[[#This Row],[Kosten]]</f>
        <v>213</v>
      </c>
    </row>
    <row r="739" spans="2:12" x14ac:dyDescent="0.3">
      <c r="B739" s="1">
        <v>43686</v>
      </c>
      <c r="C739" t="s">
        <v>9</v>
      </c>
      <c r="D739" t="s">
        <v>5</v>
      </c>
      <c r="E739">
        <v>8</v>
      </c>
      <c r="F739" t="str">
        <f>INDEX(tblKlant[Regio],MATCH(tblVerkBerek[[#This Row],[Klant]],tblKlant[Klant],0))</f>
        <v>Noord</v>
      </c>
      <c r="G739" t="str">
        <f>INDEX(tblProd[ProdNaam],MATCH(tblVerkBerek[[#This Row],[Prod]],tblProd[Product],0))</f>
        <v>Prod3</v>
      </c>
      <c r="H739" s="5">
        <f>tblVerkBerek[[#This Row],[Aantal]]*INDEX(tblProd[KostPrijs],MATCH(tblVerkBerek[[#This Row],[Prod]],tblProd[Product],0))</f>
        <v>960</v>
      </c>
      <c r="I739" s="5">
        <f>tblVerkBerek[[#This Row],[Aantal]]*INDEX(tblProd[VerkPrijs],MATCH(tblVerkBerek[[#This Row],[Prod]],tblProd[Product],0))</f>
        <v>1160</v>
      </c>
      <c r="J739" s="5">
        <f>tblVerkBerek[[#This Row],[Omzet]]-tblVerkBerek[[#This Row],[Kosten]]</f>
        <v>200</v>
      </c>
      <c r="K739" s="4">
        <f>INDEX(tblKlant[Korting],MATCH(tblVerkBerek[[#This Row],[Klant]],tblKlant[Klant],0))</f>
        <v>0.1</v>
      </c>
      <c r="L739" s="5">
        <f>tblVerkBerek[[#This Row],[Omzet]]*(1-tblVerkBerek[[#This Row],[Korting]])-tblVerkBerek[[#This Row],[Kosten]]</f>
        <v>84</v>
      </c>
    </row>
    <row r="740" spans="2:12" x14ac:dyDescent="0.3">
      <c r="B740" s="1">
        <v>43402</v>
      </c>
      <c r="C740" t="s">
        <v>15</v>
      </c>
      <c r="D740" t="s">
        <v>5</v>
      </c>
      <c r="E740">
        <v>12</v>
      </c>
      <c r="F740" t="str">
        <f>INDEX(tblKlant[Regio],MATCH(tblVerkBerek[[#This Row],[Klant]],tblKlant[Klant],0))</f>
        <v>Noord</v>
      </c>
      <c r="G740" t="str">
        <f>INDEX(tblProd[ProdNaam],MATCH(tblVerkBerek[[#This Row],[Prod]],tblProd[Product],0))</f>
        <v>Prod3</v>
      </c>
      <c r="H740" s="5">
        <f>tblVerkBerek[[#This Row],[Aantal]]*INDEX(tblProd[KostPrijs],MATCH(tblVerkBerek[[#This Row],[Prod]],tblProd[Product],0))</f>
        <v>1440</v>
      </c>
      <c r="I740" s="5">
        <f>tblVerkBerek[[#This Row],[Aantal]]*INDEX(tblProd[VerkPrijs],MATCH(tblVerkBerek[[#This Row],[Prod]],tblProd[Product],0))</f>
        <v>1740</v>
      </c>
      <c r="J740" s="5">
        <f>tblVerkBerek[[#This Row],[Omzet]]-tblVerkBerek[[#This Row],[Kosten]]</f>
        <v>300</v>
      </c>
      <c r="K740" s="4">
        <f>INDEX(tblKlant[Korting],MATCH(tblVerkBerek[[#This Row],[Klant]],tblKlant[Klant],0))</f>
        <v>0.01</v>
      </c>
      <c r="L740" s="5">
        <f>tblVerkBerek[[#This Row],[Omzet]]*(1-tblVerkBerek[[#This Row],[Korting]])-tblVerkBerek[[#This Row],[Kosten]]</f>
        <v>282.59999999999991</v>
      </c>
    </row>
    <row r="741" spans="2:12" x14ac:dyDescent="0.3">
      <c r="B741" s="1">
        <v>43559</v>
      </c>
      <c r="C741" t="s">
        <v>8</v>
      </c>
      <c r="D741" t="s">
        <v>14</v>
      </c>
      <c r="E741">
        <v>8</v>
      </c>
      <c r="F741" t="str">
        <f>INDEX(tblKlant[Regio],MATCH(tblVerkBerek[[#This Row],[Klant]],tblKlant[Klant],0))</f>
        <v>Zuid</v>
      </c>
      <c r="G741" t="str">
        <f>INDEX(tblProd[ProdNaam],MATCH(tblVerkBerek[[#This Row],[Prod]],tblProd[Product],0))</f>
        <v>Prod1</v>
      </c>
      <c r="H741" s="5">
        <f>tblVerkBerek[[#This Row],[Aantal]]*INDEX(tblProd[KostPrijs],MATCH(tblVerkBerek[[#This Row],[Prod]],tblProd[Product],0))</f>
        <v>800</v>
      </c>
      <c r="I741" s="5">
        <f>tblVerkBerek[[#This Row],[Aantal]]*INDEX(tblProd[VerkPrijs],MATCH(tblVerkBerek[[#This Row],[Prod]],tblProd[Product],0))</f>
        <v>1000</v>
      </c>
      <c r="J741" s="5">
        <f>tblVerkBerek[[#This Row],[Omzet]]-tblVerkBerek[[#This Row],[Kosten]]</f>
        <v>200</v>
      </c>
      <c r="K741" s="4">
        <f>INDEX(tblKlant[Korting],MATCH(tblVerkBerek[[#This Row],[Klant]],tblKlant[Klant],0))</f>
        <v>0.01</v>
      </c>
      <c r="L741" s="5">
        <f>tblVerkBerek[[#This Row],[Omzet]]*(1-tblVerkBerek[[#This Row],[Korting]])-tblVerkBerek[[#This Row],[Kosten]]</f>
        <v>190</v>
      </c>
    </row>
    <row r="742" spans="2:12" x14ac:dyDescent="0.3">
      <c r="B742" s="1">
        <v>43549</v>
      </c>
      <c r="C742" t="s">
        <v>8</v>
      </c>
      <c r="D742" t="s">
        <v>10</v>
      </c>
      <c r="E742">
        <v>12</v>
      </c>
      <c r="F742" t="str">
        <f>INDEX(tblKlant[Regio],MATCH(tblVerkBerek[[#This Row],[Klant]],tblKlant[Klant],0))</f>
        <v>Zuid</v>
      </c>
      <c r="G742" t="str">
        <f>INDEX(tblProd[ProdNaam],MATCH(tblVerkBerek[[#This Row],[Prod]],tblProd[Product],0))</f>
        <v>Prod4</v>
      </c>
      <c r="H742" s="5">
        <f>tblVerkBerek[[#This Row],[Aantal]]*INDEX(tblProd[KostPrijs],MATCH(tblVerkBerek[[#This Row],[Prod]],tblProd[Product],0))</f>
        <v>1560</v>
      </c>
      <c r="I742" s="5">
        <f>tblVerkBerek[[#This Row],[Aantal]]*INDEX(tblProd[VerkPrijs],MATCH(tblVerkBerek[[#This Row],[Prod]],tblProd[Product],0))</f>
        <v>1920</v>
      </c>
      <c r="J742" s="5">
        <f>tblVerkBerek[[#This Row],[Omzet]]-tblVerkBerek[[#This Row],[Kosten]]</f>
        <v>360</v>
      </c>
      <c r="K742" s="4">
        <f>INDEX(tblKlant[Korting],MATCH(tblVerkBerek[[#This Row],[Klant]],tblKlant[Klant],0))</f>
        <v>0.01</v>
      </c>
      <c r="L742" s="5">
        <f>tblVerkBerek[[#This Row],[Omzet]]*(1-tblVerkBerek[[#This Row],[Korting]])-tblVerkBerek[[#This Row],[Kosten]]</f>
        <v>340.79999999999995</v>
      </c>
    </row>
    <row r="743" spans="2:12" x14ac:dyDescent="0.3">
      <c r="B743" s="1">
        <v>43115</v>
      </c>
      <c r="C743" t="s">
        <v>11</v>
      </c>
      <c r="D743" t="s">
        <v>10</v>
      </c>
      <c r="E743">
        <v>12</v>
      </c>
      <c r="F743" t="str">
        <f>INDEX(tblKlant[Regio],MATCH(tblVerkBerek[[#This Row],[Klant]],tblKlant[Klant],0))</f>
        <v>Noord</v>
      </c>
      <c r="G743" t="str">
        <f>INDEX(tblProd[ProdNaam],MATCH(tblVerkBerek[[#This Row],[Prod]],tblProd[Product],0))</f>
        <v>Prod4</v>
      </c>
      <c r="H743" s="5">
        <f>tblVerkBerek[[#This Row],[Aantal]]*INDEX(tblProd[KostPrijs],MATCH(tblVerkBerek[[#This Row],[Prod]],tblProd[Product],0))</f>
        <v>1560</v>
      </c>
      <c r="I743" s="5">
        <f>tblVerkBerek[[#This Row],[Aantal]]*INDEX(tblProd[VerkPrijs],MATCH(tblVerkBerek[[#This Row],[Prod]],tblProd[Product],0))</f>
        <v>1920</v>
      </c>
      <c r="J743" s="5">
        <f>tblVerkBerek[[#This Row],[Omzet]]-tblVerkBerek[[#This Row],[Kosten]]</f>
        <v>360</v>
      </c>
      <c r="K743" s="4">
        <f>INDEX(tblKlant[Korting],MATCH(tblVerkBerek[[#This Row],[Klant]],tblKlant[Klant],0))</f>
        <v>0</v>
      </c>
      <c r="L743" s="5">
        <f>tblVerkBerek[[#This Row],[Omzet]]*(1-tblVerkBerek[[#This Row],[Korting]])-tblVerkBerek[[#This Row],[Kosten]]</f>
        <v>360</v>
      </c>
    </row>
    <row r="744" spans="2:12" x14ac:dyDescent="0.3">
      <c r="B744" s="1">
        <v>43804</v>
      </c>
      <c r="C744" t="s">
        <v>6</v>
      </c>
      <c r="D744" t="s">
        <v>5</v>
      </c>
      <c r="E744">
        <v>16</v>
      </c>
      <c r="F744" t="str">
        <f>INDEX(tblKlant[Regio],MATCH(tblVerkBerek[[#This Row],[Klant]],tblKlant[Klant],0))</f>
        <v>Noord</v>
      </c>
      <c r="G744" t="str">
        <f>INDEX(tblProd[ProdNaam],MATCH(tblVerkBerek[[#This Row],[Prod]],tblProd[Product],0))</f>
        <v>Prod3</v>
      </c>
      <c r="H744" s="5">
        <f>tblVerkBerek[[#This Row],[Aantal]]*INDEX(tblProd[KostPrijs],MATCH(tblVerkBerek[[#This Row],[Prod]],tblProd[Product],0))</f>
        <v>1920</v>
      </c>
      <c r="I744" s="5">
        <f>tblVerkBerek[[#This Row],[Aantal]]*INDEX(tblProd[VerkPrijs],MATCH(tblVerkBerek[[#This Row],[Prod]],tblProd[Product],0))</f>
        <v>2320</v>
      </c>
      <c r="J744" s="5">
        <f>tblVerkBerek[[#This Row],[Omzet]]-tblVerkBerek[[#This Row],[Kosten]]</f>
        <v>400</v>
      </c>
      <c r="K744" s="4">
        <f>INDEX(tblKlant[Korting],MATCH(tblVerkBerek[[#This Row],[Klant]],tblKlant[Klant],0))</f>
        <v>0</v>
      </c>
      <c r="L744" s="5">
        <f>tblVerkBerek[[#This Row],[Omzet]]*(1-tblVerkBerek[[#This Row],[Korting]])-tblVerkBerek[[#This Row],[Kosten]]</f>
        <v>400</v>
      </c>
    </row>
    <row r="745" spans="2:12" x14ac:dyDescent="0.3">
      <c r="B745" s="1">
        <v>43914</v>
      </c>
      <c r="C745" t="s">
        <v>4</v>
      </c>
      <c r="D745" t="s">
        <v>5</v>
      </c>
      <c r="E745">
        <v>16</v>
      </c>
      <c r="F745" t="str">
        <f>INDEX(tblKlant[Regio],MATCH(tblVerkBerek[[#This Row],[Klant]],tblKlant[Klant],0))</f>
        <v>Zuid</v>
      </c>
      <c r="G745" t="str">
        <f>INDEX(tblProd[ProdNaam],MATCH(tblVerkBerek[[#This Row],[Prod]],tblProd[Product],0))</f>
        <v>Prod3</v>
      </c>
      <c r="H745" s="5">
        <f>tblVerkBerek[[#This Row],[Aantal]]*INDEX(tblProd[KostPrijs],MATCH(tblVerkBerek[[#This Row],[Prod]],tblProd[Product],0))</f>
        <v>1920</v>
      </c>
      <c r="I745" s="5">
        <f>tblVerkBerek[[#This Row],[Aantal]]*INDEX(tblProd[VerkPrijs],MATCH(tblVerkBerek[[#This Row],[Prod]],tblProd[Product],0))</f>
        <v>2320</v>
      </c>
      <c r="J745" s="5">
        <f>tblVerkBerek[[#This Row],[Omzet]]-tblVerkBerek[[#This Row],[Kosten]]</f>
        <v>400</v>
      </c>
      <c r="K745" s="4">
        <f>INDEX(tblKlant[Korting],MATCH(tblVerkBerek[[#This Row],[Klant]],tblKlant[Klant],0))</f>
        <v>0.05</v>
      </c>
      <c r="L745" s="5">
        <f>tblVerkBerek[[#This Row],[Omzet]]*(1-tblVerkBerek[[#This Row],[Korting]])-tblVerkBerek[[#This Row],[Kosten]]</f>
        <v>284</v>
      </c>
    </row>
    <row r="746" spans="2:12" x14ac:dyDescent="0.3">
      <c r="B746" s="1">
        <v>43567</v>
      </c>
      <c r="C746" t="s">
        <v>8</v>
      </c>
      <c r="D746" t="s">
        <v>7</v>
      </c>
      <c r="E746">
        <v>12</v>
      </c>
      <c r="F746" t="str">
        <f>INDEX(tblKlant[Regio],MATCH(tblVerkBerek[[#This Row],[Klant]],tblKlant[Klant],0))</f>
        <v>Zuid</v>
      </c>
      <c r="G746" t="str">
        <f>INDEX(tblProd[ProdNaam],MATCH(tblVerkBerek[[#This Row],[Prod]],tblProd[Product],0))</f>
        <v>Prod6</v>
      </c>
      <c r="H746" s="5">
        <f>tblVerkBerek[[#This Row],[Aantal]]*INDEX(tblProd[KostPrijs],MATCH(tblVerkBerek[[#This Row],[Prod]],tblProd[Product],0))</f>
        <v>1800</v>
      </c>
      <c r="I746" s="5">
        <f>tblVerkBerek[[#This Row],[Aantal]]*INDEX(tblProd[VerkPrijs],MATCH(tblVerkBerek[[#This Row],[Prod]],tblProd[Product],0))</f>
        <v>2400</v>
      </c>
      <c r="J746" s="5">
        <f>tblVerkBerek[[#This Row],[Omzet]]-tblVerkBerek[[#This Row],[Kosten]]</f>
        <v>600</v>
      </c>
      <c r="K746" s="4">
        <f>INDEX(tblKlant[Korting],MATCH(tblVerkBerek[[#This Row],[Klant]],tblKlant[Klant],0))</f>
        <v>0.01</v>
      </c>
      <c r="L746" s="5">
        <f>tblVerkBerek[[#This Row],[Omzet]]*(1-tblVerkBerek[[#This Row],[Korting]])-tblVerkBerek[[#This Row],[Kosten]]</f>
        <v>576</v>
      </c>
    </row>
    <row r="747" spans="2:12" x14ac:dyDescent="0.3">
      <c r="B747" s="1">
        <v>43145</v>
      </c>
      <c r="C747" t="s">
        <v>11</v>
      </c>
      <c r="D747" t="s">
        <v>14</v>
      </c>
      <c r="E747">
        <v>15</v>
      </c>
      <c r="F747" t="str">
        <f>INDEX(tblKlant[Regio],MATCH(tblVerkBerek[[#This Row],[Klant]],tblKlant[Klant],0))</f>
        <v>Noord</v>
      </c>
      <c r="G747" t="str">
        <f>INDEX(tblProd[ProdNaam],MATCH(tblVerkBerek[[#This Row],[Prod]],tblProd[Product],0))</f>
        <v>Prod1</v>
      </c>
      <c r="H747" s="5">
        <f>tblVerkBerek[[#This Row],[Aantal]]*INDEX(tblProd[KostPrijs],MATCH(tblVerkBerek[[#This Row],[Prod]],tblProd[Product],0))</f>
        <v>1500</v>
      </c>
      <c r="I747" s="5">
        <f>tblVerkBerek[[#This Row],[Aantal]]*INDEX(tblProd[VerkPrijs],MATCH(tblVerkBerek[[#This Row],[Prod]],tblProd[Product],0))</f>
        <v>1875</v>
      </c>
      <c r="J747" s="5">
        <f>tblVerkBerek[[#This Row],[Omzet]]-tblVerkBerek[[#This Row],[Kosten]]</f>
        <v>375</v>
      </c>
      <c r="K747" s="4">
        <f>INDEX(tblKlant[Korting],MATCH(tblVerkBerek[[#This Row],[Klant]],tblKlant[Klant],0))</f>
        <v>0</v>
      </c>
      <c r="L747" s="5">
        <f>tblVerkBerek[[#This Row],[Omzet]]*(1-tblVerkBerek[[#This Row],[Korting]])-tblVerkBerek[[#This Row],[Kosten]]</f>
        <v>375</v>
      </c>
    </row>
    <row r="748" spans="2:12" x14ac:dyDescent="0.3">
      <c r="B748" s="1">
        <v>43557</v>
      </c>
      <c r="C748" t="s">
        <v>13</v>
      </c>
      <c r="D748" t="s">
        <v>19</v>
      </c>
      <c r="E748">
        <v>10</v>
      </c>
      <c r="F748" t="str">
        <f>INDEX(tblKlant[Regio],MATCH(tblVerkBerek[[#This Row],[Klant]],tblKlant[Klant],0))</f>
        <v>Zuid</v>
      </c>
      <c r="G748" t="str">
        <f>INDEX(tblProd[ProdNaam],MATCH(tblVerkBerek[[#This Row],[Prod]],tblProd[Product],0))</f>
        <v>Prod2</v>
      </c>
      <c r="H748" s="5">
        <f>tblVerkBerek[[#This Row],[Aantal]]*INDEX(tblProd[KostPrijs],MATCH(tblVerkBerek[[#This Row],[Prod]],tblProd[Product],0))</f>
        <v>1100</v>
      </c>
      <c r="I748" s="5">
        <f>tblVerkBerek[[#This Row],[Aantal]]*INDEX(tblProd[VerkPrijs],MATCH(tblVerkBerek[[#This Row],[Prod]],tblProd[Product],0))</f>
        <v>1350</v>
      </c>
      <c r="J748" s="5">
        <f>tblVerkBerek[[#This Row],[Omzet]]-tblVerkBerek[[#This Row],[Kosten]]</f>
        <v>250</v>
      </c>
      <c r="K748" s="4">
        <f>INDEX(tblKlant[Korting],MATCH(tblVerkBerek[[#This Row],[Klant]],tblKlant[Klant],0))</f>
        <v>0.05</v>
      </c>
      <c r="L748" s="5">
        <f>tblVerkBerek[[#This Row],[Omzet]]*(1-tblVerkBerek[[#This Row],[Korting]])-tblVerkBerek[[#This Row],[Kosten]]</f>
        <v>182.5</v>
      </c>
    </row>
    <row r="749" spans="2:12" x14ac:dyDescent="0.3">
      <c r="B749" s="1">
        <v>43565</v>
      </c>
      <c r="C749" t="s">
        <v>6</v>
      </c>
      <c r="D749" t="s">
        <v>7</v>
      </c>
      <c r="E749">
        <v>9</v>
      </c>
      <c r="F749" t="str">
        <f>INDEX(tblKlant[Regio],MATCH(tblVerkBerek[[#This Row],[Klant]],tblKlant[Klant],0))</f>
        <v>Noord</v>
      </c>
      <c r="G749" t="str">
        <f>INDEX(tblProd[ProdNaam],MATCH(tblVerkBerek[[#This Row],[Prod]],tblProd[Product],0))</f>
        <v>Prod6</v>
      </c>
      <c r="H749" s="5">
        <f>tblVerkBerek[[#This Row],[Aantal]]*INDEX(tblProd[KostPrijs],MATCH(tblVerkBerek[[#This Row],[Prod]],tblProd[Product],0))</f>
        <v>1350</v>
      </c>
      <c r="I749" s="5">
        <f>tblVerkBerek[[#This Row],[Aantal]]*INDEX(tblProd[VerkPrijs],MATCH(tblVerkBerek[[#This Row],[Prod]],tblProd[Product],0))</f>
        <v>1800</v>
      </c>
      <c r="J749" s="5">
        <f>tblVerkBerek[[#This Row],[Omzet]]-tblVerkBerek[[#This Row],[Kosten]]</f>
        <v>450</v>
      </c>
      <c r="K749" s="4">
        <f>INDEX(tblKlant[Korting],MATCH(tblVerkBerek[[#This Row],[Klant]],tblKlant[Klant],0))</f>
        <v>0</v>
      </c>
      <c r="L749" s="5">
        <f>tblVerkBerek[[#This Row],[Omzet]]*(1-tblVerkBerek[[#This Row],[Korting]])-tblVerkBerek[[#This Row],[Kosten]]</f>
        <v>450</v>
      </c>
    </row>
    <row r="750" spans="2:12" x14ac:dyDescent="0.3">
      <c r="B750" s="1">
        <v>43593</v>
      </c>
      <c r="C750" t="s">
        <v>8</v>
      </c>
      <c r="D750" t="s">
        <v>5</v>
      </c>
      <c r="E750">
        <v>18</v>
      </c>
      <c r="F750" t="str">
        <f>INDEX(tblKlant[Regio],MATCH(tblVerkBerek[[#This Row],[Klant]],tblKlant[Klant],0))</f>
        <v>Zuid</v>
      </c>
      <c r="G750" t="str">
        <f>INDEX(tblProd[ProdNaam],MATCH(tblVerkBerek[[#This Row],[Prod]],tblProd[Product],0))</f>
        <v>Prod3</v>
      </c>
      <c r="H750" s="5">
        <f>tblVerkBerek[[#This Row],[Aantal]]*INDEX(tblProd[KostPrijs],MATCH(tblVerkBerek[[#This Row],[Prod]],tblProd[Product],0))</f>
        <v>2160</v>
      </c>
      <c r="I750" s="5">
        <f>tblVerkBerek[[#This Row],[Aantal]]*INDEX(tblProd[VerkPrijs],MATCH(tblVerkBerek[[#This Row],[Prod]],tblProd[Product],0))</f>
        <v>2610</v>
      </c>
      <c r="J750" s="5">
        <f>tblVerkBerek[[#This Row],[Omzet]]-tblVerkBerek[[#This Row],[Kosten]]</f>
        <v>450</v>
      </c>
      <c r="K750" s="4">
        <f>INDEX(tblKlant[Korting],MATCH(tblVerkBerek[[#This Row],[Klant]],tblKlant[Klant],0))</f>
        <v>0.01</v>
      </c>
      <c r="L750" s="5">
        <f>tblVerkBerek[[#This Row],[Omzet]]*(1-tblVerkBerek[[#This Row],[Korting]])-tblVerkBerek[[#This Row],[Kosten]]</f>
        <v>423.90000000000009</v>
      </c>
    </row>
    <row r="751" spans="2:12" x14ac:dyDescent="0.3">
      <c r="B751" s="1">
        <v>43386</v>
      </c>
      <c r="C751" t="s">
        <v>12</v>
      </c>
      <c r="D751" t="s">
        <v>16</v>
      </c>
      <c r="E751">
        <v>15</v>
      </c>
      <c r="F751" t="str">
        <f>INDEX(tblKlant[Regio],MATCH(tblVerkBerek[[#This Row],[Klant]],tblKlant[Klant],0))</f>
        <v>Noord</v>
      </c>
      <c r="G751" t="str">
        <f>INDEX(tblProd[ProdNaam],MATCH(tblVerkBerek[[#This Row],[Prod]],tblProd[Product],0))</f>
        <v>Prod5</v>
      </c>
      <c r="H751" s="5">
        <f>tblVerkBerek[[#This Row],[Aantal]]*INDEX(tblProd[KostPrijs],MATCH(tblVerkBerek[[#This Row],[Prod]],tblProd[Product],0))</f>
        <v>2100</v>
      </c>
      <c r="I751" s="5">
        <f>tblVerkBerek[[#This Row],[Aantal]]*INDEX(tblProd[VerkPrijs],MATCH(tblVerkBerek[[#This Row],[Prod]],tblProd[Product],0))</f>
        <v>2700</v>
      </c>
      <c r="J751" s="5">
        <f>tblVerkBerek[[#This Row],[Omzet]]-tblVerkBerek[[#This Row],[Kosten]]</f>
        <v>600</v>
      </c>
      <c r="K751" s="4">
        <f>INDEX(tblKlant[Korting],MATCH(tblVerkBerek[[#This Row],[Klant]],tblKlant[Klant],0))</f>
        <v>0.01</v>
      </c>
      <c r="L751" s="5">
        <f>tblVerkBerek[[#This Row],[Omzet]]*(1-tblVerkBerek[[#This Row],[Korting]])-tblVerkBerek[[#This Row],[Kosten]]</f>
        <v>573</v>
      </c>
    </row>
    <row r="752" spans="2:12" x14ac:dyDescent="0.3">
      <c r="B752" s="1">
        <v>43270</v>
      </c>
      <c r="C752" t="s">
        <v>6</v>
      </c>
      <c r="D752" t="s">
        <v>10</v>
      </c>
      <c r="E752">
        <v>15</v>
      </c>
      <c r="F752" t="str">
        <f>INDEX(tblKlant[Regio],MATCH(tblVerkBerek[[#This Row],[Klant]],tblKlant[Klant],0))</f>
        <v>Noord</v>
      </c>
      <c r="G752" t="str">
        <f>INDEX(tblProd[ProdNaam],MATCH(tblVerkBerek[[#This Row],[Prod]],tblProd[Product],0))</f>
        <v>Prod4</v>
      </c>
      <c r="H752" s="5">
        <f>tblVerkBerek[[#This Row],[Aantal]]*INDEX(tblProd[KostPrijs],MATCH(tblVerkBerek[[#This Row],[Prod]],tblProd[Product],0))</f>
        <v>1950</v>
      </c>
      <c r="I752" s="5">
        <f>tblVerkBerek[[#This Row],[Aantal]]*INDEX(tblProd[VerkPrijs],MATCH(tblVerkBerek[[#This Row],[Prod]],tblProd[Product],0))</f>
        <v>2400</v>
      </c>
      <c r="J752" s="5">
        <f>tblVerkBerek[[#This Row],[Omzet]]-tblVerkBerek[[#This Row],[Kosten]]</f>
        <v>450</v>
      </c>
      <c r="K752" s="4">
        <f>INDEX(tblKlant[Korting],MATCH(tblVerkBerek[[#This Row],[Klant]],tblKlant[Klant],0))</f>
        <v>0</v>
      </c>
      <c r="L752" s="5">
        <f>tblVerkBerek[[#This Row],[Omzet]]*(1-tblVerkBerek[[#This Row],[Korting]])-tblVerkBerek[[#This Row],[Kosten]]</f>
        <v>450</v>
      </c>
    </row>
    <row r="753" spans="2:12" x14ac:dyDescent="0.3">
      <c r="B753" s="1">
        <v>43512</v>
      </c>
      <c r="C753" t="s">
        <v>18</v>
      </c>
      <c r="D753" t="s">
        <v>10</v>
      </c>
      <c r="E753">
        <v>15</v>
      </c>
      <c r="F753" t="str">
        <f>INDEX(tblKlant[Regio],MATCH(tblVerkBerek[[#This Row],[Klant]],tblKlant[Klant],0))</f>
        <v>Noord</v>
      </c>
      <c r="G753" t="str">
        <f>INDEX(tblProd[ProdNaam],MATCH(tblVerkBerek[[#This Row],[Prod]],tblProd[Product],0))</f>
        <v>Prod4</v>
      </c>
      <c r="H753" s="5">
        <f>tblVerkBerek[[#This Row],[Aantal]]*INDEX(tblProd[KostPrijs],MATCH(tblVerkBerek[[#This Row],[Prod]],tblProd[Product],0))</f>
        <v>1950</v>
      </c>
      <c r="I753" s="5">
        <f>tblVerkBerek[[#This Row],[Aantal]]*INDEX(tblProd[VerkPrijs],MATCH(tblVerkBerek[[#This Row],[Prod]],tblProd[Product],0))</f>
        <v>2400</v>
      </c>
      <c r="J753" s="5">
        <f>tblVerkBerek[[#This Row],[Omzet]]-tblVerkBerek[[#This Row],[Kosten]]</f>
        <v>450</v>
      </c>
      <c r="K753" s="4">
        <f>INDEX(tblKlant[Korting],MATCH(tblVerkBerek[[#This Row],[Klant]],tblKlant[Klant],0))</f>
        <v>0</v>
      </c>
      <c r="L753" s="5">
        <f>tblVerkBerek[[#This Row],[Omzet]]*(1-tblVerkBerek[[#This Row],[Korting]])-tblVerkBerek[[#This Row],[Kosten]]</f>
        <v>450</v>
      </c>
    </row>
    <row r="754" spans="2:12" x14ac:dyDescent="0.3">
      <c r="B754" s="1">
        <v>43434</v>
      </c>
      <c r="C754" t="s">
        <v>11</v>
      </c>
      <c r="D754" t="s">
        <v>16</v>
      </c>
      <c r="E754">
        <v>7</v>
      </c>
      <c r="F754" t="str">
        <f>INDEX(tblKlant[Regio],MATCH(tblVerkBerek[[#This Row],[Klant]],tblKlant[Klant],0))</f>
        <v>Noord</v>
      </c>
      <c r="G754" t="str">
        <f>INDEX(tblProd[ProdNaam],MATCH(tblVerkBerek[[#This Row],[Prod]],tblProd[Product],0))</f>
        <v>Prod5</v>
      </c>
      <c r="H754" s="5">
        <f>tblVerkBerek[[#This Row],[Aantal]]*INDEX(tblProd[KostPrijs],MATCH(tblVerkBerek[[#This Row],[Prod]],tblProd[Product],0))</f>
        <v>980</v>
      </c>
      <c r="I754" s="5">
        <f>tblVerkBerek[[#This Row],[Aantal]]*INDEX(tblProd[VerkPrijs],MATCH(tblVerkBerek[[#This Row],[Prod]],tblProd[Product],0))</f>
        <v>1260</v>
      </c>
      <c r="J754" s="5">
        <f>tblVerkBerek[[#This Row],[Omzet]]-tblVerkBerek[[#This Row],[Kosten]]</f>
        <v>280</v>
      </c>
      <c r="K754" s="4">
        <f>INDEX(tblKlant[Korting],MATCH(tblVerkBerek[[#This Row],[Klant]],tblKlant[Klant],0))</f>
        <v>0</v>
      </c>
      <c r="L754" s="5">
        <f>tblVerkBerek[[#This Row],[Omzet]]*(1-tblVerkBerek[[#This Row],[Korting]])-tblVerkBerek[[#This Row],[Kosten]]</f>
        <v>280</v>
      </c>
    </row>
    <row r="755" spans="2:12" x14ac:dyDescent="0.3">
      <c r="B755" s="1">
        <v>43511</v>
      </c>
      <c r="C755" t="s">
        <v>18</v>
      </c>
      <c r="D755" t="s">
        <v>14</v>
      </c>
      <c r="E755">
        <v>6</v>
      </c>
      <c r="F755" t="str">
        <f>INDEX(tblKlant[Regio],MATCH(tblVerkBerek[[#This Row],[Klant]],tblKlant[Klant],0))</f>
        <v>Noord</v>
      </c>
      <c r="G755" t="str">
        <f>INDEX(tblProd[ProdNaam],MATCH(tblVerkBerek[[#This Row],[Prod]],tblProd[Product],0))</f>
        <v>Prod1</v>
      </c>
      <c r="H755" s="5">
        <f>tblVerkBerek[[#This Row],[Aantal]]*INDEX(tblProd[KostPrijs],MATCH(tblVerkBerek[[#This Row],[Prod]],tblProd[Product],0))</f>
        <v>600</v>
      </c>
      <c r="I755" s="5">
        <f>tblVerkBerek[[#This Row],[Aantal]]*INDEX(tblProd[VerkPrijs],MATCH(tblVerkBerek[[#This Row],[Prod]],tblProd[Product],0))</f>
        <v>750</v>
      </c>
      <c r="J755" s="5">
        <f>tblVerkBerek[[#This Row],[Omzet]]-tblVerkBerek[[#This Row],[Kosten]]</f>
        <v>150</v>
      </c>
      <c r="K755" s="4">
        <f>INDEX(tblKlant[Korting],MATCH(tblVerkBerek[[#This Row],[Klant]],tblKlant[Klant],0))</f>
        <v>0</v>
      </c>
      <c r="L755" s="5">
        <f>tblVerkBerek[[#This Row],[Omzet]]*(1-tblVerkBerek[[#This Row],[Korting]])-tblVerkBerek[[#This Row],[Kosten]]</f>
        <v>150</v>
      </c>
    </row>
    <row r="756" spans="2:12" x14ac:dyDescent="0.3">
      <c r="B756" s="1">
        <v>43355</v>
      </c>
      <c r="C756" t="s">
        <v>4</v>
      </c>
      <c r="D756" t="s">
        <v>16</v>
      </c>
      <c r="E756">
        <v>12</v>
      </c>
      <c r="F756" t="str">
        <f>INDEX(tblKlant[Regio],MATCH(tblVerkBerek[[#This Row],[Klant]],tblKlant[Klant],0))</f>
        <v>Zuid</v>
      </c>
      <c r="G756" t="str">
        <f>INDEX(tblProd[ProdNaam],MATCH(tblVerkBerek[[#This Row],[Prod]],tblProd[Product],0))</f>
        <v>Prod5</v>
      </c>
      <c r="H756" s="5">
        <f>tblVerkBerek[[#This Row],[Aantal]]*INDEX(tblProd[KostPrijs],MATCH(tblVerkBerek[[#This Row],[Prod]],tblProd[Product],0))</f>
        <v>1680</v>
      </c>
      <c r="I756" s="5">
        <f>tblVerkBerek[[#This Row],[Aantal]]*INDEX(tblProd[VerkPrijs],MATCH(tblVerkBerek[[#This Row],[Prod]],tblProd[Product],0))</f>
        <v>2160</v>
      </c>
      <c r="J756" s="5">
        <f>tblVerkBerek[[#This Row],[Omzet]]-tblVerkBerek[[#This Row],[Kosten]]</f>
        <v>480</v>
      </c>
      <c r="K756" s="4">
        <f>INDEX(tblKlant[Korting],MATCH(tblVerkBerek[[#This Row],[Klant]],tblKlant[Klant],0))</f>
        <v>0.05</v>
      </c>
      <c r="L756" s="5">
        <f>tblVerkBerek[[#This Row],[Omzet]]*(1-tblVerkBerek[[#This Row],[Korting]])-tblVerkBerek[[#This Row],[Kosten]]</f>
        <v>372</v>
      </c>
    </row>
    <row r="757" spans="2:12" x14ac:dyDescent="0.3">
      <c r="B757" s="1">
        <v>43653</v>
      </c>
      <c r="C757" t="s">
        <v>4</v>
      </c>
      <c r="D757" t="s">
        <v>5</v>
      </c>
      <c r="E757">
        <v>7</v>
      </c>
      <c r="F757" t="str">
        <f>INDEX(tblKlant[Regio],MATCH(tblVerkBerek[[#This Row],[Klant]],tblKlant[Klant],0))</f>
        <v>Zuid</v>
      </c>
      <c r="G757" t="str">
        <f>INDEX(tblProd[ProdNaam],MATCH(tblVerkBerek[[#This Row],[Prod]],tblProd[Product],0))</f>
        <v>Prod3</v>
      </c>
      <c r="H757" s="5">
        <f>tblVerkBerek[[#This Row],[Aantal]]*INDEX(tblProd[KostPrijs],MATCH(tblVerkBerek[[#This Row],[Prod]],tblProd[Product],0))</f>
        <v>840</v>
      </c>
      <c r="I757" s="5">
        <f>tblVerkBerek[[#This Row],[Aantal]]*INDEX(tblProd[VerkPrijs],MATCH(tblVerkBerek[[#This Row],[Prod]],tblProd[Product],0))</f>
        <v>1015</v>
      </c>
      <c r="J757" s="5">
        <f>tblVerkBerek[[#This Row],[Omzet]]-tblVerkBerek[[#This Row],[Kosten]]</f>
        <v>175</v>
      </c>
      <c r="K757" s="4">
        <f>INDEX(tblKlant[Korting],MATCH(tblVerkBerek[[#This Row],[Klant]],tblKlant[Klant],0))</f>
        <v>0.05</v>
      </c>
      <c r="L757" s="5">
        <f>tblVerkBerek[[#This Row],[Omzet]]*(1-tblVerkBerek[[#This Row],[Korting]])-tblVerkBerek[[#This Row],[Kosten]]</f>
        <v>124.25</v>
      </c>
    </row>
    <row r="758" spans="2:12" x14ac:dyDescent="0.3">
      <c r="B758" s="1">
        <v>43252</v>
      </c>
      <c r="C758" t="s">
        <v>8</v>
      </c>
      <c r="D758" t="s">
        <v>10</v>
      </c>
      <c r="E758">
        <v>9</v>
      </c>
      <c r="F758" t="str">
        <f>INDEX(tblKlant[Regio],MATCH(tblVerkBerek[[#This Row],[Klant]],tblKlant[Klant],0))</f>
        <v>Zuid</v>
      </c>
      <c r="G758" t="str">
        <f>INDEX(tblProd[ProdNaam],MATCH(tblVerkBerek[[#This Row],[Prod]],tblProd[Product],0))</f>
        <v>Prod4</v>
      </c>
      <c r="H758" s="5">
        <f>tblVerkBerek[[#This Row],[Aantal]]*INDEX(tblProd[KostPrijs],MATCH(tblVerkBerek[[#This Row],[Prod]],tblProd[Product],0))</f>
        <v>1170</v>
      </c>
      <c r="I758" s="5">
        <f>tblVerkBerek[[#This Row],[Aantal]]*INDEX(tblProd[VerkPrijs],MATCH(tblVerkBerek[[#This Row],[Prod]],tblProd[Product],0))</f>
        <v>1440</v>
      </c>
      <c r="J758" s="5">
        <f>tblVerkBerek[[#This Row],[Omzet]]-tblVerkBerek[[#This Row],[Kosten]]</f>
        <v>270</v>
      </c>
      <c r="K758" s="4">
        <f>INDEX(tblKlant[Korting],MATCH(tblVerkBerek[[#This Row],[Klant]],tblKlant[Klant],0))</f>
        <v>0.01</v>
      </c>
      <c r="L758" s="5">
        <f>tblVerkBerek[[#This Row],[Omzet]]*(1-tblVerkBerek[[#This Row],[Korting]])-tblVerkBerek[[#This Row],[Kosten]]</f>
        <v>255.59999999999991</v>
      </c>
    </row>
    <row r="759" spans="2:12" x14ac:dyDescent="0.3">
      <c r="B759" s="1">
        <v>43790</v>
      </c>
      <c r="C759" t="s">
        <v>13</v>
      </c>
      <c r="D759" t="s">
        <v>19</v>
      </c>
      <c r="E759">
        <v>15</v>
      </c>
      <c r="F759" t="str">
        <f>INDEX(tblKlant[Regio],MATCH(tblVerkBerek[[#This Row],[Klant]],tblKlant[Klant],0))</f>
        <v>Zuid</v>
      </c>
      <c r="G759" t="str">
        <f>INDEX(tblProd[ProdNaam],MATCH(tblVerkBerek[[#This Row],[Prod]],tblProd[Product],0))</f>
        <v>Prod2</v>
      </c>
      <c r="H759" s="5">
        <f>tblVerkBerek[[#This Row],[Aantal]]*INDEX(tblProd[KostPrijs],MATCH(tblVerkBerek[[#This Row],[Prod]],tblProd[Product],0))</f>
        <v>1650</v>
      </c>
      <c r="I759" s="5">
        <f>tblVerkBerek[[#This Row],[Aantal]]*INDEX(tblProd[VerkPrijs],MATCH(tblVerkBerek[[#This Row],[Prod]],tblProd[Product],0))</f>
        <v>2025</v>
      </c>
      <c r="J759" s="5">
        <f>tblVerkBerek[[#This Row],[Omzet]]-tblVerkBerek[[#This Row],[Kosten]]</f>
        <v>375</v>
      </c>
      <c r="K759" s="4">
        <f>INDEX(tblKlant[Korting],MATCH(tblVerkBerek[[#This Row],[Klant]],tblKlant[Klant],0))</f>
        <v>0.05</v>
      </c>
      <c r="L759" s="5">
        <f>tblVerkBerek[[#This Row],[Omzet]]*(1-tblVerkBerek[[#This Row],[Korting]])-tblVerkBerek[[#This Row],[Kosten]]</f>
        <v>273.75</v>
      </c>
    </row>
    <row r="760" spans="2:12" x14ac:dyDescent="0.3">
      <c r="B760" s="1">
        <v>43691</v>
      </c>
      <c r="C760" t="s">
        <v>4</v>
      </c>
      <c r="D760" t="s">
        <v>19</v>
      </c>
      <c r="E760">
        <v>16</v>
      </c>
      <c r="F760" t="str">
        <f>INDEX(tblKlant[Regio],MATCH(tblVerkBerek[[#This Row],[Klant]],tblKlant[Klant],0))</f>
        <v>Zuid</v>
      </c>
      <c r="G760" t="str">
        <f>INDEX(tblProd[ProdNaam],MATCH(tblVerkBerek[[#This Row],[Prod]],tblProd[Product],0))</f>
        <v>Prod2</v>
      </c>
      <c r="H760" s="5">
        <f>tblVerkBerek[[#This Row],[Aantal]]*INDEX(tblProd[KostPrijs],MATCH(tblVerkBerek[[#This Row],[Prod]],tblProd[Product],0))</f>
        <v>1760</v>
      </c>
      <c r="I760" s="5">
        <f>tblVerkBerek[[#This Row],[Aantal]]*INDEX(tblProd[VerkPrijs],MATCH(tblVerkBerek[[#This Row],[Prod]],tblProd[Product],0))</f>
        <v>2160</v>
      </c>
      <c r="J760" s="5">
        <f>tblVerkBerek[[#This Row],[Omzet]]-tblVerkBerek[[#This Row],[Kosten]]</f>
        <v>400</v>
      </c>
      <c r="K760" s="4">
        <f>INDEX(tblKlant[Korting],MATCH(tblVerkBerek[[#This Row],[Klant]],tblKlant[Klant],0))</f>
        <v>0.05</v>
      </c>
      <c r="L760" s="5">
        <f>tblVerkBerek[[#This Row],[Omzet]]*(1-tblVerkBerek[[#This Row],[Korting]])-tblVerkBerek[[#This Row],[Kosten]]</f>
        <v>292</v>
      </c>
    </row>
    <row r="761" spans="2:12" x14ac:dyDescent="0.3">
      <c r="B761" s="1">
        <v>43777</v>
      </c>
      <c r="C761" t="s">
        <v>12</v>
      </c>
      <c r="D761" t="s">
        <v>7</v>
      </c>
      <c r="E761">
        <v>16</v>
      </c>
      <c r="F761" t="str">
        <f>INDEX(tblKlant[Regio],MATCH(tblVerkBerek[[#This Row],[Klant]],tblKlant[Klant],0))</f>
        <v>Noord</v>
      </c>
      <c r="G761" t="str">
        <f>INDEX(tblProd[ProdNaam],MATCH(tblVerkBerek[[#This Row],[Prod]],tblProd[Product],0))</f>
        <v>Prod6</v>
      </c>
      <c r="H761" s="5">
        <f>tblVerkBerek[[#This Row],[Aantal]]*INDEX(tblProd[KostPrijs],MATCH(tblVerkBerek[[#This Row],[Prod]],tblProd[Product],0))</f>
        <v>2400</v>
      </c>
      <c r="I761" s="5">
        <f>tblVerkBerek[[#This Row],[Aantal]]*INDEX(tblProd[VerkPrijs],MATCH(tblVerkBerek[[#This Row],[Prod]],tblProd[Product],0))</f>
        <v>3200</v>
      </c>
      <c r="J761" s="5">
        <f>tblVerkBerek[[#This Row],[Omzet]]-tblVerkBerek[[#This Row],[Kosten]]</f>
        <v>800</v>
      </c>
      <c r="K761" s="4">
        <f>INDEX(tblKlant[Korting],MATCH(tblVerkBerek[[#This Row],[Klant]],tblKlant[Klant],0))</f>
        <v>0.01</v>
      </c>
      <c r="L761" s="5">
        <f>tblVerkBerek[[#This Row],[Omzet]]*(1-tblVerkBerek[[#This Row],[Korting]])-tblVerkBerek[[#This Row],[Kosten]]</f>
        <v>768</v>
      </c>
    </row>
    <row r="762" spans="2:12" x14ac:dyDescent="0.3">
      <c r="B762" s="1">
        <v>43519</v>
      </c>
      <c r="C762" t="s">
        <v>6</v>
      </c>
      <c r="D762" t="s">
        <v>10</v>
      </c>
      <c r="E762">
        <v>11</v>
      </c>
      <c r="F762" t="str">
        <f>INDEX(tblKlant[Regio],MATCH(tblVerkBerek[[#This Row],[Klant]],tblKlant[Klant],0))</f>
        <v>Noord</v>
      </c>
      <c r="G762" t="str">
        <f>INDEX(tblProd[ProdNaam],MATCH(tblVerkBerek[[#This Row],[Prod]],tblProd[Product],0))</f>
        <v>Prod4</v>
      </c>
      <c r="H762" s="5">
        <f>tblVerkBerek[[#This Row],[Aantal]]*INDEX(tblProd[KostPrijs],MATCH(tblVerkBerek[[#This Row],[Prod]],tblProd[Product],0))</f>
        <v>1430</v>
      </c>
      <c r="I762" s="5">
        <f>tblVerkBerek[[#This Row],[Aantal]]*INDEX(tblProd[VerkPrijs],MATCH(tblVerkBerek[[#This Row],[Prod]],tblProd[Product],0))</f>
        <v>1760</v>
      </c>
      <c r="J762" s="5">
        <f>tblVerkBerek[[#This Row],[Omzet]]-tblVerkBerek[[#This Row],[Kosten]]</f>
        <v>330</v>
      </c>
      <c r="K762" s="4">
        <f>INDEX(tblKlant[Korting],MATCH(tblVerkBerek[[#This Row],[Klant]],tblKlant[Klant],0))</f>
        <v>0</v>
      </c>
      <c r="L762" s="5">
        <f>tblVerkBerek[[#This Row],[Omzet]]*(1-tblVerkBerek[[#This Row],[Korting]])-tblVerkBerek[[#This Row],[Kosten]]</f>
        <v>330</v>
      </c>
    </row>
    <row r="763" spans="2:12" x14ac:dyDescent="0.3">
      <c r="B763" s="1">
        <v>43595</v>
      </c>
      <c r="C763" t="s">
        <v>13</v>
      </c>
      <c r="D763" t="s">
        <v>16</v>
      </c>
      <c r="E763">
        <v>18</v>
      </c>
      <c r="F763" t="str">
        <f>INDEX(tblKlant[Regio],MATCH(tblVerkBerek[[#This Row],[Klant]],tblKlant[Klant],0))</f>
        <v>Zuid</v>
      </c>
      <c r="G763" t="str">
        <f>INDEX(tblProd[ProdNaam],MATCH(tblVerkBerek[[#This Row],[Prod]],tblProd[Product],0))</f>
        <v>Prod5</v>
      </c>
      <c r="H763" s="5">
        <f>tblVerkBerek[[#This Row],[Aantal]]*INDEX(tblProd[KostPrijs],MATCH(tblVerkBerek[[#This Row],[Prod]],tblProd[Product],0))</f>
        <v>2520</v>
      </c>
      <c r="I763" s="5">
        <f>tblVerkBerek[[#This Row],[Aantal]]*INDEX(tblProd[VerkPrijs],MATCH(tblVerkBerek[[#This Row],[Prod]],tblProd[Product],0))</f>
        <v>3240</v>
      </c>
      <c r="J763" s="5">
        <f>tblVerkBerek[[#This Row],[Omzet]]-tblVerkBerek[[#This Row],[Kosten]]</f>
        <v>720</v>
      </c>
      <c r="K763" s="4">
        <f>INDEX(tblKlant[Korting],MATCH(tblVerkBerek[[#This Row],[Klant]],tblKlant[Klant],0))</f>
        <v>0.05</v>
      </c>
      <c r="L763" s="5">
        <f>tblVerkBerek[[#This Row],[Omzet]]*(1-tblVerkBerek[[#This Row],[Korting]])-tblVerkBerek[[#This Row],[Kosten]]</f>
        <v>558</v>
      </c>
    </row>
    <row r="764" spans="2:12" x14ac:dyDescent="0.3">
      <c r="B764" s="1">
        <v>43229</v>
      </c>
      <c r="C764" t="s">
        <v>13</v>
      </c>
      <c r="D764" t="s">
        <v>14</v>
      </c>
      <c r="E764">
        <v>19</v>
      </c>
      <c r="F764" t="str">
        <f>INDEX(tblKlant[Regio],MATCH(tblVerkBerek[[#This Row],[Klant]],tblKlant[Klant],0))</f>
        <v>Zuid</v>
      </c>
      <c r="G764" t="str">
        <f>INDEX(tblProd[ProdNaam],MATCH(tblVerkBerek[[#This Row],[Prod]],tblProd[Product],0))</f>
        <v>Prod1</v>
      </c>
      <c r="H764" s="5">
        <f>tblVerkBerek[[#This Row],[Aantal]]*INDEX(tblProd[KostPrijs],MATCH(tblVerkBerek[[#This Row],[Prod]],tblProd[Product],0))</f>
        <v>1900</v>
      </c>
      <c r="I764" s="5">
        <f>tblVerkBerek[[#This Row],[Aantal]]*INDEX(tblProd[VerkPrijs],MATCH(tblVerkBerek[[#This Row],[Prod]],tblProd[Product],0))</f>
        <v>2375</v>
      </c>
      <c r="J764" s="5">
        <f>tblVerkBerek[[#This Row],[Omzet]]-tblVerkBerek[[#This Row],[Kosten]]</f>
        <v>475</v>
      </c>
      <c r="K764" s="4">
        <f>INDEX(tblKlant[Korting],MATCH(tblVerkBerek[[#This Row],[Klant]],tblKlant[Klant],0))</f>
        <v>0.05</v>
      </c>
      <c r="L764" s="5">
        <f>tblVerkBerek[[#This Row],[Omzet]]*(1-tblVerkBerek[[#This Row],[Korting]])-tblVerkBerek[[#This Row],[Kosten]]</f>
        <v>356.25</v>
      </c>
    </row>
    <row r="765" spans="2:12" x14ac:dyDescent="0.3">
      <c r="B765" s="1">
        <v>43919</v>
      </c>
      <c r="C765" t="s">
        <v>18</v>
      </c>
      <c r="D765" t="s">
        <v>14</v>
      </c>
      <c r="E765">
        <v>11</v>
      </c>
      <c r="F765" t="str">
        <f>INDEX(tblKlant[Regio],MATCH(tblVerkBerek[[#This Row],[Klant]],tblKlant[Klant],0))</f>
        <v>Noord</v>
      </c>
      <c r="G765" t="str">
        <f>INDEX(tblProd[ProdNaam],MATCH(tblVerkBerek[[#This Row],[Prod]],tblProd[Product],0))</f>
        <v>Prod1</v>
      </c>
      <c r="H765" s="5">
        <f>tblVerkBerek[[#This Row],[Aantal]]*INDEX(tblProd[KostPrijs],MATCH(tblVerkBerek[[#This Row],[Prod]],tblProd[Product],0))</f>
        <v>1100</v>
      </c>
      <c r="I765" s="5">
        <f>tblVerkBerek[[#This Row],[Aantal]]*INDEX(tblProd[VerkPrijs],MATCH(tblVerkBerek[[#This Row],[Prod]],tblProd[Product],0))</f>
        <v>1375</v>
      </c>
      <c r="J765" s="5">
        <f>tblVerkBerek[[#This Row],[Omzet]]-tblVerkBerek[[#This Row],[Kosten]]</f>
        <v>275</v>
      </c>
      <c r="K765" s="4">
        <f>INDEX(tblKlant[Korting],MATCH(tblVerkBerek[[#This Row],[Klant]],tblKlant[Klant],0))</f>
        <v>0</v>
      </c>
      <c r="L765" s="5">
        <f>tblVerkBerek[[#This Row],[Omzet]]*(1-tblVerkBerek[[#This Row],[Korting]])-tblVerkBerek[[#This Row],[Kosten]]</f>
        <v>275</v>
      </c>
    </row>
    <row r="766" spans="2:12" x14ac:dyDescent="0.3">
      <c r="B766" s="1">
        <v>43817</v>
      </c>
      <c r="C766" t="s">
        <v>6</v>
      </c>
      <c r="D766" t="s">
        <v>16</v>
      </c>
      <c r="E766">
        <v>7</v>
      </c>
      <c r="F766" t="str">
        <f>INDEX(tblKlant[Regio],MATCH(tblVerkBerek[[#This Row],[Klant]],tblKlant[Klant],0))</f>
        <v>Noord</v>
      </c>
      <c r="G766" t="str">
        <f>INDEX(tblProd[ProdNaam],MATCH(tblVerkBerek[[#This Row],[Prod]],tblProd[Product],0))</f>
        <v>Prod5</v>
      </c>
      <c r="H766" s="5">
        <f>tblVerkBerek[[#This Row],[Aantal]]*INDEX(tblProd[KostPrijs],MATCH(tblVerkBerek[[#This Row],[Prod]],tblProd[Product],0))</f>
        <v>980</v>
      </c>
      <c r="I766" s="5">
        <f>tblVerkBerek[[#This Row],[Aantal]]*INDEX(tblProd[VerkPrijs],MATCH(tblVerkBerek[[#This Row],[Prod]],tblProd[Product],0))</f>
        <v>1260</v>
      </c>
      <c r="J766" s="5">
        <f>tblVerkBerek[[#This Row],[Omzet]]-tblVerkBerek[[#This Row],[Kosten]]</f>
        <v>280</v>
      </c>
      <c r="K766" s="4">
        <f>INDEX(tblKlant[Korting],MATCH(tblVerkBerek[[#This Row],[Klant]],tblKlant[Klant],0))</f>
        <v>0</v>
      </c>
      <c r="L766" s="5">
        <f>tblVerkBerek[[#This Row],[Omzet]]*(1-tblVerkBerek[[#This Row],[Korting]])-tblVerkBerek[[#This Row],[Kosten]]</f>
        <v>280</v>
      </c>
    </row>
    <row r="767" spans="2:12" x14ac:dyDescent="0.3">
      <c r="B767" s="1">
        <v>43552</v>
      </c>
      <c r="C767" t="s">
        <v>9</v>
      </c>
      <c r="D767" t="s">
        <v>19</v>
      </c>
      <c r="E767">
        <v>5</v>
      </c>
      <c r="F767" t="str">
        <f>INDEX(tblKlant[Regio],MATCH(tblVerkBerek[[#This Row],[Klant]],tblKlant[Klant],0))</f>
        <v>Noord</v>
      </c>
      <c r="G767" t="str">
        <f>INDEX(tblProd[ProdNaam],MATCH(tblVerkBerek[[#This Row],[Prod]],tblProd[Product],0))</f>
        <v>Prod2</v>
      </c>
      <c r="H767" s="5">
        <f>tblVerkBerek[[#This Row],[Aantal]]*INDEX(tblProd[KostPrijs],MATCH(tblVerkBerek[[#This Row],[Prod]],tblProd[Product],0))</f>
        <v>550</v>
      </c>
      <c r="I767" s="5">
        <f>tblVerkBerek[[#This Row],[Aantal]]*INDEX(tblProd[VerkPrijs],MATCH(tblVerkBerek[[#This Row],[Prod]],tblProd[Product],0))</f>
        <v>675</v>
      </c>
      <c r="J767" s="5">
        <f>tblVerkBerek[[#This Row],[Omzet]]-tblVerkBerek[[#This Row],[Kosten]]</f>
        <v>125</v>
      </c>
      <c r="K767" s="4">
        <f>INDEX(tblKlant[Korting],MATCH(tblVerkBerek[[#This Row],[Klant]],tblKlant[Klant],0))</f>
        <v>0.1</v>
      </c>
      <c r="L767" s="5">
        <f>tblVerkBerek[[#This Row],[Omzet]]*(1-tblVerkBerek[[#This Row],[Korting]])-tblVerkBerek[[#This Row],[Kosten]]</f>
        <v>57.5</v>
      </c>
    </row>
    <row r="768" spans="2:12" x14ac:dyDescent="0.3">
      <c r="B768" s="1">
        <v>43876</v>
      </c>
      <c r="C768" t="s">
        <v>8</v>
      </c>
      <c r="D768" t="s">
        <v>14</v>
      </c>
      <c r="E768">
        <v>9</v>
      </c>
      <c r="F768" t="str">
        <f>INDEX(tblKlant[Regio],MATCH(tblVerkBerek[[#This Row],[Klant]],tblKlant[Klant],0))</f>
        <v>Zuid</v>
      </c>
      <c r="G768" t="str">
        <f>INDEX(tblProd[ProdNaam],MATCH(tblVerkBerek[[#This Row],[Prod]],tblProd[Product],0))</f>
        <v>Prod1</v>
      </c>
      <c r="H768" s="5">
        <f>tblVerkBerek[[#This Row],[Aantal]]*INDEX(tblProd[KostPrijs],MATCH(tblVerkBerek[[#This Row],[Prod]],tblProd[Product],0))</f>
        <v>900</v>
      </c>
      <c r="I768" s="5">
        <f>tblVerkBerek[[#This Row],[Aantal]]*INDEX(tblProd[VerkPrijs],MATCH(tblVerkBerek[[#This Row],[Prod]],tblProd[Product],0))</f>
        <v>1125</v>
      </c>
      <c r="J768" s="5">
        <f>tblVerkBerek[[#This Row],[Omzet]]-tblVerkBerek[[#This Row],[Kosten]]</f>
        <v>225</v>
      </c>
      <c r="K768" s="4">
        <f>INDEX(tblKlant[Korting],MATCH(tblVerkBerek[[#This Row],[Klant]],tblKlant[Klant],0))</f>
        <v>0.01</v>
      </c>
      <c r="L768" s="5">
        <f>tblVerkBerek[[#This Row],[Omzet]]*(1-tblVerkBerek[[#This Row],[Korting]])-tblVerkBerek[[#This Row],[Kosten]]</f>
        <v>213.75</v>
      </c>
    </row>
    <row r="769" spans="2:12" x14ac:dyDescent="0.3">
      <c r="B769" s="1">
        <v>43441</v>
      </c>
      <c r="C769" t="s">
        <v>12</v>
      </c>
      <c r="D769" t="s">
        <v>16</v>
      </c>
      <c r="E769">
        <v>6</v>
      </c>
      <c r="F769" t="str">
        <f>INDEX(tblKlant[Regio],MATCH(tblVerkBerek[[#This Row],[Klant]],tblKlant[Klant],0))</f>
        <v>Noord</v>
      </c>
      <c r="G769" t="str">
        <f>INDEX(tblProd[ProdNaam],MATCH(tblVerkBerek[[#This Row],[Prod]],tblProd[Product],0))</f>
        <v>Prod5</v>
      </c>
      <c r="H769" s="5">
        <f>tblVerkBerek[[#This Row],[Aantal]]*INDEX(tblProd[KostPrijs],MATCH(tblVerkBerek[[#This Row],[Prod]],tblProd[Product],0))</f>
        <v>840</v>
      </c>
      <c r="I769" s="5">
        <f>tblVerkBerek[[#This Row],[Aantal]]*INDEX(tblProd[VerkPrijs],MATCH(tblVerkBerek[[#This Row],[Prod]],tblProd[Product],0))</f>
        <v>1080</v>
      </c>
      <c r="J769" s="5">
        <f>tblVerkBerek[[#This Row],[Omzet]]-tblVerkBerek[[#This Row],[Kosten]]</f>
        <v>240</v>
      </c>
      <c r="K769" s="4">
        <f>INDEX(tblKlant[Korting],MATCH(tblVerkBerek[[#This Row],[Klant]],tblKlant[Klant],0))</f>
        <v>0.01</v>
      </c>
      <c r="L769" s="5">
        <f>tblVerkBerek[[#This Row],[Omzet]]*(1-tblVerkBerek[[#This Row],[Korting]])-tblVerkBerek[[#This Row],[Kosten]]</f>
        <v>229.20000000000005</v>
      </c>
    </row>
    <row r="770" spans="2:12" x14ac:dyDescent="0.3">
      <c r="B770" s="1">
        <v>43631</v>
      </c>
      <c r="C770" t="s">
        <v>12</v>
      </c>
      <c r="D770" t="s">
        <v>7</v>
      </c>
      <c r="E770">
        <v>15</v>
      </c>
      <c r="F770" t="str">
        <f>INDEX(tblKlant[Regio],MATCH(tblVerkBerek[[#This Row],[Klant]],tblKlant[Klant],0))</f>
        <v>Noord</v>
      </c>
      <c r="G770" t="str">
        <f>INDEX(tblProd[ProdNaam],MATCH(tblVerkBerek[[#This Row],[Prod]],tblProd[Product],0))</f>
        <v>Prod6</v>
      </c>
      <c r="H770" s="5">
        <f>tblVerkBerek[[#This Row],[Aantal]]*INDEX(tblProd[KostPrijs],MATCH(tblVerkBerek[[#This Row],[Prod]],tblProd[Product],0))</f>
        <v>2250</v>
      </c>
      <c r="I770" s="5">
        <f>tblVerkBerek[[#This Row],[Aantal]]*INDEX(tblProd[VerkPrijs],MATCH(tblVerkBerek[[#This Row],[Prod]],tblProd[Product],0))</f>
        <v>3000</v>
      </c>
      <c r="J770" s="5">
        <f>tblVerkBerek[[#This Row],[Omzet]]-tblVerkBerek[[#This Row],[Kosten]]</f>
        <v>750</v>
      </c>
      <c r="K770" s="4">
        <f>INDEX(tblKlant[Korting],MATCH(tblVerkBerek[[#This Row],[Klant]],tblKlant[Klant],0))</f>
        <v>0.01</v>
      </c>
      <c r="L770" s="5">
        <f>tblVerkBerek[[#This Row],[Omzet]]*(1-tblVerkBerek[[#This Row],[Korting]])-tblVerkBerek[[#This Row],[Kosten]]</f>
        <v>720</v>
      </c>
    </row>
    <row r="771" spans="2:12" x14ac:dyDescent="0.3">
      <c r="B771" s="1">
        <v>43576</v>
      </c>
      <c r="C771" t="s">
        <v>8</v>
      </c>
      <c r="D771" t="s">
        <v>16</v>
      </c>
      <c r="E771">
        <v>8</v>
      </c>
      <c r="F771" t="str">
        <f>INDEX(tblKlant[Regio],MATCH(tblVerkBerek[[#This Row],[Klant]],tblKlant[Klant],0))</f>
        <v>Zuid</v>
      </c>
      <c r="G771" t="str">
        <f>INDEX(tblProd[ProdNaam],MATCH(tblVerkBerek[[#This Row],[Prod]],tblProd[Product],0))</f>
        <v>Prod5</v>
      </c>
      <c r="H771" s="5">
        <f>tblVerkBerek[[#This Row],[Aantal]]*INDEX(tblProd[KostPrijs],MATCH(tblVerkBerek[[#This Row],[Prod]],tblProd[Product],0))</f>
        <v>1120</v>
      </c>
      <c r="I771" s="5">
        <f>tblVerkBerek[[#This Row],[Aantal]]*INDEX(tblProd[VerkPrijs],MATCH(tblVerkBerek[[#This Row],[Prod]],tblProd[Product],0))</f>
        <v>1440</v>
      </c>
      <c r="J771" s="5">
        <f>tblVerkBerek[[#This Row],[Omzet]]-tblVerkBerek[[#This Row],[Kosten]]</f>
        <v>320</v>
      </c>
      <c r="K771" s="4">
        <f>INDEX(tblKlant[Korting],MATCH(tblVerkBerek[[#This Row],[Klant]],tblKlant[Klant],0))</f>
        <v>0.01</v>
      </c>
      <c r="L771" s="5">
        <f>tblVerkBerek[[#This Row],[Omzet]]*(1-tblVerkBerek[[#This Row],[Korting]])-tblVerkBerek[[#This Row],[Kosten]]</f>
        <v>305.59999999999991</v>
      </c>
    </row>
    <row r="772" spans="2:12" x14ac:dyDescent="0.3">
      <c r="B772" s="1">
        <v>43946</v>
      </c>
      <c r="C772" t="s">
        <v>9</v>
      </c>
      <c r="D772" t="s">
        <v>10</v>
      </c>
      <c r="E772">
        <v>9</v>
      </c>
      <c r="F772" t="str">
        <f>INDEX(tblKlant[Regio],MATCH(tblVerkBerek[[#This Row],[Klant]],tblKlant[Klant],0))</f>
        <v>Noord</v>
      </c>
      <c r="G772" t="str">
        <f>INDEX(tblProd[ProdNaam],MATCH(tblVerkBerek[[#This Row],[Prod]],tblProd[Product],0))</f>
        <v>Prod4</v>
      </c>
      <c r="H772" s="5">
        <f>tblVerkBerek[[#This Row],[Aantal]]*INDEX(tblProd[KostPrijs],MATCH(tblVerkBerek[[#This Row],[Prod]],tblProd[Product],0))</f>
        <v>1170</v>
      </c>
      <c r="I772" s="5">
        <f>tblVerkBerek[[#This Row],[Aantal]]*INDEX(tblProd[VerkPrijs],MATCH(tblVerkBerek[[#This Row],[Prod]],tblProd[Product],0))</f>
        <v>1440</v>
      </c>
      <c r="J772" s="5">
        <f>tblVerkBerek[[#This Row],[Omzet]]-tblVerkBerek[[#This Row],[Kosten]]</f>
        <v>270</v>
      </c>
      <c r="K772" s="4">
        <f>INDEX(tblKlant[Korting],MATCH(tblVerkBerek[[#This Row],[Klant]],tblKlant[Klant],0))</f>
        <v>0.1</v>
      </c>
      <c r="L772" s="5">
        <f>tblVerkBerek[[#This Row],[Omzet]]*(1-tblVerkBerek[[#This Row],[Korting]])-tblVerkBerek[[#This Row],[Kosten]]</f>
        <v>126</v>
      </c>
    </row>
    <row r="773" spans="2:12" x14ac:dyDescent="0.3">
      <c r="B773" s="1">
        <v>43884</v>
      </c>
      <c r="C773" t="s">
        <v>11</v>
      </c>
      <c r="D773" t="s">
        <v>7</v>
      </c>
      <c r="E773">
        <v>20</v>
      </c>
      <c r="F773" t="str">
        <f>INDEX(tblKlant[Regio],MATCH(tblVerkBerek[[#This Row],[Klant]],tblKlant[Klant],0))</f>
        <v>Noord</v>
      </c>
      <c r="G773" t="str">
        <f>INDEX(tblProd[ProdNaam],MATCH(tblVerkBerek[[#This Row],[Prod]],tblProd[Product],0))</f>
        <v>Prod6</v>
      </c>
      <c r="H773" s="5">
        <f>tblVerkBerek[[#This Row],[Aantal]]*INDEX(tblProd[KostPrijs],MATCH(tblVerkBerek[[#This Row],[Prod]],tblProd[Product],0))</f>
        <v>3000</v>
      </c>
      <c r="I773" s="5">
        <f>tblVerkBerek[[#This Row],[Aantal]]*INDEX(tblProd[VerkPrijs],MATCH(tblVerkBerek[[#This Row],[Prod]],tblProd[Product],0))</f>
        <v>4000</v>
      </c>
      <c r="J773" s="5">
        <f>tblVerkBerek[[#This Row],[Omzet]]-tblVerkBerek[[#This Row],[Kosten]]</f>
        <v>1000</v>
      </c>
      <c r="K773" s="4">
        <f>INDEX(tblKlant[Korting],MATCH(tblVerkBerek[[#This Row],[Klant]],tblKlant[Klant],0))</f>
        <v>0</v>
      </c>
      <c r="L773" s="5">
        <f>tblVerkBerek[[#This Row],[Omzet]]*(1-tblVerkBerek[[#This Row],[Korting]])-tblVerkBerek[[#This Row],[Kosten]]</f>
        <v>1000</v>
      </c>
    </row>
    <row r="774" spans="2:12" x14ac:dyDescent="0.3">
      <c r="B774" s="1">
        <v>43754</v>
      </c>
      <c r="C774" t="s">
        <v>17</v>
      </c>
      <c r="D774" t="s">
        <v>19</v>
      </c>
      <c r="E774">
        <v>9</v>
      </c>
      <c r="F774" t="str">
        <f>INDEX(tblKlant[Regio],MATCH(tblVerkBerek[[#This Row],[Klant]],tblKlant[Klant],0))</f>
        <v>Zuid</v>
      </c>
      <c r="G774" t="str">
        <f>INDEX(tblProd[ProdNaam],MATCH(tblVerkBerek[[#This Row],[Prod]],tblProd[Product],0))</f>
        <v>Prod2</v>
      </c>
      <c r="H774" s="5">
        <f>tblVerkBerek[[#This Row],[Aantal]]*INDEX(tblProd[KostPrijs],MATCH(tblVerkBerek[[#This Row],[Prod]],tblProd[Product],0))</f>
        <v>990</v>
      </c>
      <c r="I774" s="5">
        <f>tblVerkBerek[[#This Row],[Aantal]]*INDEX(tblProd[VerkPrijs],MATCH(tblVerkBerek[[#This Row],[Prod]],tblProd[Product],0))</f>
        <v>1215</v>
      </c>
      <c r="J774" s="5">
        <f>tblVerkBerek[[#This Row],[Omzet]]-tblVerkBerek[[#This Row],[Kosten]]</f>
        <v>225</v>
      </c>
      <c r="K774" s="4">
        <f>INDEX(tblKlant[Korting],MATCH(tblVerkBerek[[#This Row],[Klant]],tblKlant[Klant],0))</f>
        <v>0.05</v>
      </c>
      <c r="L774" s="5">
        <f>tblVerkBerek[[#This Row],[Omzet]]*(1-tblVerkBerek[[#This Row],[Korting]])-tblVerkBerek[[#This Row],[Kosten]]</f>
        <v>164.25</v>
      </c>
    </row>
    <row r="775" spans="2:12" x14ac:dyDescent="0.3">
      <c r="B775" s="1">
        <v>43382</v>
      </c>
      <c r="C775" t="s">
        <v>8</v>
      </c>
      <c r="D775" t="s">
        <v>19</v>
      </c>
      <c r="E775">
        <v>18</v>
      </c>
      <c r="F775" t="str">
        <f>INDEX(tblKlant[Regio],MATCH(tblVerkBerek[[#This Row],[Klant]],tblKlant[Klant],0))</f>
        <v>Zuid</v>
      </c>
      <c r="G775" t="str">
        <f>INDEX(tblProd[ProdNaam],MATCH(tblVerkBerek[[#This Row],[Prod]],tblProd[Product],0))</f>
        <v>Prod2</v>
      </c>
      <c r="H775" s="5">
        <f>tblVerkBerek[[#This Row],[Aantal]]*INDEX(tblProd[KostPrijs],MATCH(tblVerkBerek[[#This Row],[Prod]],tblProd[Product],0))</f>
        <v>1980</v>
      </c>
      <c r="I775" s="5">
        <f>tblVerkBerek[[#This Row],[Aantal]]*INDEX(tblProd[VerkPrijs],MATCH(tblVerkBerek[[#This Row],[Prod]],tblProd[Product],0))</f>
        <v>2430</v>
      </c>
      <c r="J775" s="5">
        <f>tblVerkBerek[[#This Row],[Omzet]]-tblVerkBerek[[#This Row],[Kosten]]</f>
        <v>450</v>
      </c>
      <c r="K775" s="4">
        <f>INDEX(tblKlant[Korting],MATCH(tblVerkBerek[[#This Row],[Klant]],tblKlant[Klant],0))</f>
        <v>0.01</v>
      </c>
      <c r="L775" s="5">
        <f>tblVerkBerek[[#This Row],[Omzet]]*(1-tblVerkBerek[[#This Row],[Korting]])-tblVerkBerek[[#This Row],[Kosten]]</f>
        <v>425.69999999999982</v>
      </c>
    </row>
    <row r="776" spans="2:12" x14ac:dyDescent="0.3">
      <c r="B776" s="1">
        <v>43487</v>
      </c>
      <c r="C776" t="s">
        <v>13</v>
      </c>
      <c r="D776" t="s">
        <v>16</v>
      </c>
      <c r="E776">
        <v>10</v>
      </c>
      <c r="F776" t="str">
        <f>INDEX(tblKlant[Regio],MATCH(tblVerkBerek[[#This Row],[Klant]],tblKlant[Klant],0))</f>
        <v>Zuid</v>
      </c>
      <c r="G776" t="str">
        <f>INDEX(tblProd[ProdNaam],MATCH(tblVerkBerek[[#This Row],[Prod]],tblProd[Product],0))</f>
        <v>Prod5</v>
      </c>
      <c r="H776" s="5">
        <f>tblVerkBerek[[#This Row],[Aantal]]*INDEX(tblProd[KostPrijs],MATCH(tblVerkBerek[[#This Row],[Prod]],tblProd[Product],0))</f>
        <v>1400</v>
      </c>
      <c r="I776" s="5">
        <f>tblVerkBerek[[#This Row],[Aantal]]*INDEX(tblProd[VerkPrijs],MATCH(tblVerkBerek[[#This Row],[Prod]],tblProd[Product],0))</f>
        <v>1800</v>
      </c>
      <c r="J776" s="5">
        <f>tblVerkBerek[[#This Row],[Omzet]]-tblVerkBerek[[#This Row],[Kosten]]</f>
        <v>400</v>
      </c>
      <c r="K776" s="4">
        <f>INDEX(tblKlant[Korting],MATCH(tblVerkBerek[[#This Row],[Klant]],tblKlant[Klant],0))</f>
        <v>0.05</v>
      </c>
      <c r="L776" s="5">
        <f>tblVerkBerek[[#This Row],[Omzet]]*(1-tblVerkBerek[[#This Row],[Korting]])-tblVerkBerek[[#This Row],[Kosten]]</f>
        <v>310</v>
      </c>
    </row>
    <row r="777" spans="2:12" x14ac:dyDescent="0.3">
      <c r="B777" s="1">
        <v>43199</v>
      </c>
      <c r="C777" t="s">
        <v>11</v>
      </c>
      <c r="D777" t="s">
        <v>19</v>
      </c>
      <c r="E777">
        <v>7</v>
      </c>
      <c r="F777" t="str">
        <f>INDEX(tblKlant[Regio],MATCH(tblVerkBerek[[#This Row],[Klant]],tblKlant[Klant],0))</f>
        <v>Noord</v>
      </c>
      <c r="G777" t="str">
        <f>INDEX(tblProd[ProdNaam],MATCH(tblVerkBerek[[#This Row],[Prod]],tblProd[Product],0))</f>
        <v>Prod2</v>
      </c>
      <c r="H777" s="5">
        <f>tblVerkBerek[[#This Row],[Aantal]]*INDEX(tblProd[KostPrijs],MATCH(tblVerkBerek[[#This Row],[Prod]],tblProd[Product],0))</f>
        <v>770</v>
      </c>
      <c r="I777" s="5">
        <f>tblVerkBerek[[#This Row],[Aantal]]*INDEX(tblProd[VerkPrijs],MATCH(tblVerkBerek[[#This Row],[Prod]],tblProd[Product],0))</f>
        <v>945</v>
      </c>
      <c r="J777" s="5">
        <f>tblVerkBerek[[#This Row],[Omzet]]-tblVerkBerek[[#This Row],[Kosten]]</f>
        <v>175</v>
      </c>
      <c r="K777" s="4">
        <f>INDEX(tblKlant[Korting],MATCH(tblVerkBerek[[#This Row],[Klant]],tblKlant[Klant],0))</f>
        <v>0</v>
      </c>
      <c r="L777" s="5">
        <f>tblVerkBerek[[#This Row],[Omzet]]*(1-tblVerkBerek[[#This Row],[Korting]])-tblVerkBerek[[#This Row],[Kosten]]</f>
        <v>175</v>
      </c>
    </row>
    <row r="778" spans="2:12" x14ac:dyDescent="0.3">
      <c r="B778" s="1">
        <v>43124</v>
      </c>
      <c r="C778" t="s">
        <v>8</v>
      </c>
      <c r="D778" t="s">
        <v>16</v>
      </c>
      <c r="E778">
        <v>19</v>
      </c>
      <c r="F778" t="str">
        <f>INDEX(tblKlant[Regio],MATCH(tblVerkBerek[[#This Row],[Klant]],tblKlant[Klant],0))</f>
        <v>Zuid</v>
      </c>
      <c r="G778" t="str">
        <f>INDEX(tblProd[ProdNaam],MATCH(tblVerkBerek[[#This Row],[Prod]],tblProd[Product],0))</f>
        <v>Prod5</v>
      </c>
      <c r="H778" s="5">
        <f>tblVerkBerek[[#This Row],[Aantal]]*INDEX(tblProd[KostPrijs],MATCH(tblVerkBerek[[#This Row],[Prod]],tblProd[Product],0))</f>
        <v>2660</v>
      </c>
      <c r="I778" s="5">
        <f>tblVerkBerek[[#This Row],[Aantal]]*INDEX(tblProd[VerkPrijs],MATCH(tblVerkBerek[[#This Row],[Prod]],tblProd[Product],0))</f>
        <v>3420</v>
      </c>
      <c r="J778" s="5">
        <f>tblVerkBerek[[#This Row],[Omzet]]-tblVerkBerek[[#This Row],[Kosten]]</f>
        <v>760</v>
      </c>
      <c r="K778" s="4">
        <f>INDEX(tblKlant[Korting],MATCH(tblVerkBerek[[#This Row],[Klant]],tblKlant[Klant],0))</f>
        <v>0.01</v>
      </c>
      <c r="L778" s="5">
        <f>tblVerkBerek[[#This Row],[Omzet]]*(1-tblVerkBerek[[#This Row],[Korting]])-tblVerkBerek[[#This Row],[Kosten]]</f>
        <v>725.80000000000018</v>
      </c>
    </row>
    <row r="779" spans="2:12" x14ac:dyDescent="0.3">
      <c r="B779" s="1">
        <v>43386</v>
      </c>
      <c r="C779" t="s">
        <v>6</v>
      </c>
      <c r="D779" t="s">
        <v>14</v>
      </c>
      <c r="E779">
        <v>11</v>
      </c>
      <c r="F779" t="str">
        <f>INDEX(tblKlant[Regio],MATCH(tblVerkBerek[[#This Row],[Klant]],tblKlant[Klant],0))</f>
        <v>Noord</v>
      </c>
      <c r="G779" t="str">
        <f>INDEX(tblProd[ProdNaam],MATCH(tblVerkBerek[[#This Row],[Prod]],tblProd[Product],0))</f>
        <v>Prod1</v>
      </c>
      <c r="H779" s="5">
        <f>tblVerkBerek[[#This Row],[Aantal]]*INDEX(tblProd[KostPrijs],MATCH(tblVerkBerek[[#This Row],[Prod]],tblProd[Product],0))</f>
        <v>1100</v>
      </c>
      <c r="I779" s="5">
        <f>tblVerkBerek[[#This Row],[Aantal]]*INDEX(tblProd[VerkPrijs],MATCH(tblVerkBerek[[#This Row],[Prod]],tblProd[Product],0))</f>
        <v>1375</v>
      </c>
      <c r="J779" s="5">
        <f>tblVerkBerek[[#This Row],[Omzet]]-tblVerkBerek[[#This Row],[Kosten]]</f>
        <v>275</v>
      </c>
      <c r="K779" s="4">
        <f>INDEX(tblKlant[Korting],MATCH(tblVerkBerek[[#This Row],[Klant]],tblKlant[Klant],0))</f>
        <v>0</v>
      </c>
      <c r="L779" s="5">
        <f>tblVerkBerek[[#This Row],[Omzet]]*(1-tblVerkBerek[[#This Row],[Korting]])-tblVerkBerek[[#This Row],[Kosten]]</f>
        <v>275</v>
      </c>
    </row>
    <row r="780" spans="2:12" x14ac:dyDescent="0.3">
      <c r="B780" s="1">
        <v>43616</v>
      </c>
      <c r="C780" t="s">
        <v>12</v>
      </c>
      <c r="D780" t="s">
        <v>19</v>
      </c>
      <c r="E780">
        <v>13</v>
      </c>
      <c r="F780" t="str">
        <f>INDEX(tblKlant[Regio],MATCH(tblVerkBerek[[#This Row],[Klant]],tblKlant[Klant],0))</f>
        <v>Noord</v>
      </c>
      <c r="G780" t="str">
        <f>INDEX(tblProd[ProdNaam],MATCH(tblVerkBerek[[#This Row],[Prod]],tblProd[Product],0))</f>
        <v>Prod2</v>
      </c>
      <c r="H780" s="5">
        <f>tblVerkBerek[[#This Row],[Aantal]]*INDEX(tblProd[KostPrijs],MATCH(tblVerkBerek[[#This Row],[Prod]],tblProd[Product],0))</f>
        <v>1430</v>
      </c>
      <c r="I780" s="5">
        <f>tblVerkBerek[[#This Row],[Aantal]]*INDEX(tblProd[VerkPrijs],MATCH(tblVerkBerek[[#This Row],[Prod]],tblProd[Product],0))</f>
        <v>1755</v>
      </c>
      <c r="J780" s="5">
        <f>tblVerkBerek[[#This Row],[Omzet]]-tblVerkBerek[[#This Row],[Kosten]]</f>
        <v>325</v>
      </c>
      <c r="K780" s="4">
        <f>INDEX(tblKlant[Korting],MATCH(tblVerkBerek[[#This Row],[Klant]],tblKlant[Klant],0))</f>
        <v>0.01</v>
      </c>
      <c r="L780" s="5">
        <f>tblVerkBerek[[#This Row],[Omzet]]*(1-tblVerkBerek[[#This Row],[Korting]])-tblVerkBerek[[#This Row],[Kosten]]</f>
        <v>307.45000000000005</v>
      </c>
    </row>
    <row r="781" spans="2:12" x14ac:dyDescent="0.3">
      <c r="B781" s="1">
        <v>43195</v>
      </c>
      <c r="C781" t="s">
        <v>6</v>
      </c>
      <c r="D781" t="s">
        <v>10</v>
      </c>
      <c r="E781">
        <v>11</v>
      </c>
      <c r="F781" t="str">
        <f>INDEX(tblKlant[Regio],MATCH(tblVerkBerek[[#This Row],[Klant]],tblKlant[Klant],0))</f>
        <v>Noord</v>
      </c>
      <c r="G781" t="str">
        <f>INDEX(tblProd[ProdNaam],MATCH(tblVerkBerek[[#This Row],[Prod]],tblProd[Product],0))</f>
        <v>Prod4</v>
      </c>
      <c r="H781" s="5">
        <f>tblVerkBerek[[#This Row],[Aantal]]*INDEX(tblProd[KostPrijs],MATCH(tblVerkBerek[[#This Row],[Prod]],tblProd[Product],0))</f>
        <v>1430</v>
      </c>
      <c r="I781" s="5">
        <f>tblVerkBerek[[#This Row],[Aantal]]*INDEX(tblProd[VerkPrijs],MATCH(tblVerkBerek[[#This Row],[Prod]],tblProd[Product],0))</f>
        <v>1760</v>
      </c>
      <c r="J781" s="5">
        <f>tblVerkBerek[[#This Row],[Omzet]]-tblVerkBerek[[#This Row],[Kosten]]</f>
        <v>330</v>
      </c>
      <c r="K781" s="4">
        <f>INDEX(tblKlant[Korting],MATCH(tblVerkBerek[[#This Row],[Klant]],tblKlant[Klant],0))</f>
        <v>0</v>
      </c>
      <c r="L781" s="5">
        <f>tblVerkBerek[[#This Row],[Omzet]]*(1-tblVerkBerek[[#This Row],[Korting]])-tblVerkBerek[[#This Row],[Kosten]]</f>
        <v>330</v>
      </c>
    </row>
    <row r="782" spans="2:12" x14ac:dyDescent="0.3">
      <c r="B782" s="1">
        <v>43794</v>
      </c>
      <c r="C782" t="s">
        <v>13</v>
      </c>
      <c r="D782" t="s">
        <v>19</v>
      </c>
      <c r="E782">
        <v>9</v>
      </c>
      <c r="F782" t="str">
        <f>INDEX(tblKlant[Regio],MATCH(tblVerkBerek[[#This Row],[Klant]],tblKlant[Klant],0))</f>
        <v>Zuid</v>
      </c>
      <c r="G782" t="str">
        <f>INDEX(tblProd[ProdNaam],MATCH(tblVerkBerek[[#This Row],[Prod]],tblProd[Product],0))</f>
        <v>Prod2</v>
      </c>
      <c r="H782" s="5">
        <f>tblVerkBerek[[#This Row],[Aantal]]*INDEX(tblProd[KostPrijs],MATCH(tblVerkBerek[[#This Row],[Prod]],tblProd[Product],0))</f>
        <v>990</v>
      </c>
      <c r="I782" s="5">
        <f>tblVerkBerek[[#This Row],[Aantal]]*INDEX(tblProd[VerkPrijs],MATCH(tblVerkBerek[[#This Row],[Prod]],tblProd[Product],0))</f>
        <v>1215</v>
      </c>
      <c r="J782" s="5">
        <f>tblVerkBerek[[#This Row],[Omzet]]-tblVerkBerek[[#This Row],[Kosten]]</f>
        <v>225</v>
      </c>
      <c r="K782" s="4">
        <f>INDEX(tblKlant[Korting],MATCH(tblVerkBerek[[#This Row],[Klant]],tblKlant[Klant],0))</f>
        <v>0.05</v>
      </c>
      <c r="L782" s="5">
        <f>tblVerkBerek[[#This Row],[Omzet]]*(1-tblVerkBerek[[#This Row],[Korting]])-tblVerkBerek[[#This Row],[Kosten]]</f>
        <v>164.25</v>
      </c>
    </row>
    <row r="783" spans="2:12" x14ac:dyDescent="0.3">
      <c r="B783" s="1">
        <v>43328</v>
      </c>
      <c r="C783" t="s">
        <v>17</v>
      </c>
      <c r="D783" t="s">
        <v>16</v>
      </c>
      <c r="E783">
        <v>14</v>
      </c>
      <c r="F783" t="str">
        <f>INDEX(tblKlant[Regio],MATCH(tblVerkBerek[[#This Row],[Klant]],tblKlant[Klant],0))</f>
        <v>Zuid</v>
      </c>
      <c r="G783" t="str">
        <f>INDEX(tblProd[ProdNaam],MATCH(tblVerkBerek[[#This Row],[Prod]],tblProd[Product],0))</f>
        <v>Prod5</v>
      </c>
      <c r="H783" s="5">
        <f>tblVerkBerek[[#This Row],[Aantal]]*INDEX(tblProd[KostPrijs],MATCH(tblVerkBerek[[#This Row],[Prod]],tblProd[Product],0))</f>
        <v>1960</v>
      </c>
      <c r="I783" s="5">
        <f>tblVerkBerek[[#This Row],[Aantal]]*INDEX(tblProd[VerkPrijs],MATCH(tblVerkBerek[[#This Row],[Prod]],tblProd[Product],0))</f>
        <v>2520</v>
      </c>
      <c r="J783" s="5">
        <f>tblVerkBerek[[#This Row],[Omzet]]-tblVerkBerek[[#This Row],[Kosten]]</f>
        <v>560</v>
      </c>
      <c r="K783" s="4">
        <f>INDEX(tblKlant[Korting],MATCH(tblVerkBerek[[#This Row],[Klant]],tblKlant[Klant],0))</f>
        <v>0.05</v>
      </c>
      <c r="L783" s="5">
        <f>tblVerkBerek[[#This Row],[Omzet]]*(1-tblVerkBerek[[#This Row],[Korting]])-tblVerkBerek[[#This Row],[Kosten]]</f>
        <v>434</v>
      </c>
    </row>
    <row r="784" spans="2:12" x14ac:dyDescent="0.3">
      <c r="B784" s="1">
        <v>43127</v>
      </c>
      <c r="C784" t="s">
        <v>9</v>
      </c>
      <c r="D784" t="s">
        <v>14</v>
      </c>
      <c r="E784">
        <v>13</v>
      </c>
      <c r="F784" t="str">
        <f>INDEX(tblKlant[Regio],MATCH(tblVerkBerek[[#This Row],[Klant]],tblKlant[Klant],0))</f>
        <v>Noord</v>
      </c>
      <c r="G784" t="str">
        <f>INDEX(tblProd[ProdNaam],MATCH(tblVerkBerek[[#This Row],[Prod]],tblProd[Product],0))</f>
        <v>Prod1</v>
      </c>
      <c r="H784" s="5">
        <f>tblVerkBerek[[#This Row],[Aantal]]*INDEX(tblProd[KostPrijs],MATCH(tblVerkBerek[[#This Row],[Prod]],tblProd[Product],0))</f>
        <v>1300</v>
      </c>
      <c r="I784" s="5">
        <f>tblVerkBerek[[#This Row],[Aantal]]*INDEX(tblProd[VerkPrijs],MATCH(tblVerkBerek[[#This Row],[Prod]],tblProd[Product],0))</f>
        <v>1625</v>
      </c>
      <c r="J784" s="5">
        <f>tblVerkBerek[[#This Row],[Omzet]]-tblVerkBerek[[#This Row],[Kosten]]</f>
        <v>325</v>
      </c>
      <c r="K784" s="4">
        <f>INDEX(tblKlant[Korting],MATCH(tblVerkBerek[[#This Row],[Klant]],tblKlant[Klant],0))</f>
        <v>0.1</v>
      </c>
      <c r="L784" s="5">
        <f>tblVerkBerek[[#This Row],[Omzet]]*(1-tblVerkBerek[[#This Row],[Korting]])-tblVerkBerek[[#This Row],[Kosten]]</f>
        <v>162.5</v>
      </c>
    </row>
    <row r="785" spans="2:12" x14ac:dyDescent="0.3">
      <c r="B785" s="1">
        <v>43932</v>
      </c>
      <c r="C785" t="s">
        <v>4</v>
      </c>
      <c r="D785" t="s">
        <v>10</v>
      </c>
      <c r="E785">
        <v>15</v>
      </c>
      <c r="F785" t="str">
        <f>INDEX(tblKlant[Regio],MATCH(tblVerkBerek[[#This Row],[Klant]],tblKlant[Klant],0))</f>
        <v>Zuid</v>
      </c>
      <c r="G785" t="str">
        <f>INDEX(tblProd[ProdNaam],MATCH(tblVerkBerek[[#This Row],[Prod]],tblProd[Product],0))</f>
        <v>Prod4</v>
      </c>
      <c r="H785" s="5">
        <f>tblVerkBerek[[#This Row],[Aantal]]*INDEX(tblProd[KostPrijs],MATCH(tblVerkBerek[[#This Row],[Prod]],tblProd[Product],0))</f>
        <v>1950</v>
      </c>
      <c r="I785" s="5">
        <f>tblVerkBerek[[#This Row],[Aantal]]*INDEX(tblProd[VerkPrijs],MATCH(tblVerkBerek[[#This Row],[Prod]],tblProd[Product],0))</f>
        <v>2400</v>
      </c>
      <c r="J785" s="5">
        <f>tblVerkBerek[[#This Row],[Omzet]]-tblVerkBerek[[#This Row],[Kosten]]</f>
        <v>450</v>
      </c>
      <c r="K785" s="4">
        <f>INDEX(tblKlant[Korting],MATCH(tblVerkBerek[[#This Row],[Klant]],tblKlant[Klant],0))</f>
        <v>0.05</v>
      </c>
      <c r="L785" s="5">
        <f>tblVerkBerek[[#This Row],[Omzet]]*(1-tblVerkBerek[[#This Row],[Korting]])-tblVerkBerek[[#This Row],[Kosten]]</f>
        <v>330</v>
      </c>
    </row>
    <row r="786" spans="2:12" x14ac:dyDescent="0.3">
      <c r="B786" s="1">
        <v>43262</v>
      </c>
      <c r="C786" t="s">
        <v>17</v>
      </c>
      <c r="D786" t="s">
        <v>14</v>
      </c>
      <c r="E786">
        <v>12</v>
      </c>
      <c r="F786" t="str">
        <f>INDEX(tblKlant[Regio],MATCH(tblVerkBerek[[#This Row],[Klant]],tblKlant[Klant],0))</f>
        <v>Zuid</v>
      </c>
      <c r="G786" t="str">
        <f>INDEX(tblProd[ProdNaam],MATCH(tblVerkBerek[[#This Row],[Prod]],tblProd[Product],0))</f>
        <v>Prod1</v>
      </c>
      <c r="H786" s="5">
        <f>tblVerkBerek[[#This Row],[Aantal]]*INDEX(tblProd[KostPrijs],MATCH(tblVerkBerek[[#This Row],[Prod]],tblProd[Product],0))</f>
        <v>1200</v>
      </c>
      <c r="I786" s="5">
        <f>tblVerkBerek[[#This Row],[Aantal]]*INDEX(tblProd[VerkPrijs],MATCH(tblVerkBerek[[#This Row],[Prod]],tblProd[Product],0))</f>
        <v>1500</v>
      </c>
      <c r="J786" s="5">
        <f>tblVerkBerek[[#This Row],[Omzet]]-tblVerkBerek[[#This Row],[Kosten]]</f>
        <v>300</v>
      </c>
      <c r="K786" s="4">
        <f>INDEX(tblKlant[Korting],MATCH(tblVerkBerek[[#This Row],[Klant]],tblKlant[Klant],0))</f>
        <v>0.05</v>
      </c>
      <c r="L786" s="5">
        <f>tblVerkBerek[[#This Row],[Omzet]]*(1-tblVerkBerek[[#This Row],[Korting]])-tblVerkBerek[[#This Row],[Kosten]]</f>
        <v>225</v>
      </c>
    </row>
    <row r="787" spans="2:12" x14ac:dyDescent="0.3">
      <c r="B787" s="1">
        <v>43670</v>
      </c>
      <c r="C787" t="s">
        <v>15</v>
      </c>
      <c r="D787" t="s">
        <v>10</v>
      </c>
      <c r="E787">
        <v>9</v>
      </c>
      <c r="F787" t="str">
        <f>INDEX(tblKlant[Regio],MATCH(tblVerkBerek[[#This Row],[Klant]],tblKlant[Klant],0))</f>
        <v>Noord</v>
      </c>
      <c r="G787" t="str">
        <f>INDEX(tblProd[ProdNaam],MATCH(tblVerkBerek[[#This Row],[Prod]],tblProd[Product],0))</f>
        <v>Prod4</v>
      </c>
      <c r="H787" s="5">
        <f>tblVerkBerek[[#This Row],[Aantal]]*INDEX(tblProd[KostPrijs],MATCH(tblVerkBerek[[#This Row],[Prod]],tblProd[Product],0))</f>
        <v>1170</v>
      </c>
      <c r="I787" s="5">
        <f>tblVerkBerek[[#This Row],[Aantal]]*INDEX(tblProd[VerkPrijs],MATCH(tblVerkBerek[[#This Row],[Prod]],tblProd[Product],0))</f>
        <v>1440</v>
      </c>
      <c r="J787" s="5">
        <f>tblVerkBerek[[#This Row],[Omzet]]-tblVerkBerek[[#This Row],[Kosten]]</f>
        <v>270</v>
      </c>
      <c r="K787" s="4">
        <f>INDEX(tblKlant[Korting],MATCH(tblVerkBerek[[#This Row],[Klant]],tblKlant[Klant],0))</f>
        <v>0.01</v>
      </c>
      <c r="L787" s="5">
        <f>tblVerkBerek[[#This Row],[Omzet]]*(1-tblVerkBerek[[#This Row],[Korting]])-tblVerkBerek[[#This Row],[Kosten]]</f>
        <v>255.59999999999991</v>
      </c>
    </row>
    <row r="788" spans="2:12" x14ac:dyDescent="0.3">
      <c r="B788" s="1">
        <v>43840</v>
      </c>
      <c r="C788" t="s">
        <v>4</v>
      </c>
      <c r="D788" t="s">
        <v>10</v>
      </c>
      <c r="E788">
        <v>8</v>
      </c>
      <c r="F788" t="str">
        <f>INDEX(tblKlant[Regio],MATCH(tblVerkBerek[[#This Row],[Klant]],tblKlant[Klant],0))</f>
        <v>Zuid</v>
      </c>
      <c r="G788" t="str">
        <f>INDEX(tblProd[ProdNaam],MATCH(tblVerkBerek[[#This Row],[Prod]],tblProd[Product],0))</f>
        <v>Prod4</v>
      </c>
      <c r="H788" s="5">
        <f>tblVerkBerek[[#This Row],[Aantal]]*INDEX(tblProd[KostPrijs],MATCH(tblVerkBerek[[#This Row],[Prod]],tblProd[Product],0))</f>
        <v>1040</v>
      </c>
      <c r="I788" s="5">
        <f>tblVerkBerek[[#This Row],[Aantal]]*INDEX(tblProd[VerkPrijs],MATCH(tblVerkBerek[[#This Row],[Prod]],tblProd[Product],0))</f>
        <v>1280</v>
      </c>
      <c r="J788" s="5">
        <f>tblVerkBerek[[#This Row],[Omzet]]-tblVerkBerek[[#This Row],[Kosten]]</f>
        <v>240</v>
      </c>
      <c r="K788" s="4">
        <f>INDEX(tblKlant[Korting],MATCH(tblVerkBerek[[#This Row],[Klant]],tblKlant[Klant],0))</f>
        <v>0.05</v>
      </c>
      <c r="L788" s="5">
        <f>tblVerkBerek[[#This Row],[Omzet]]*(1-tblVerkBerek[[#This Row],[Korting]])-tblVerkBerek[[#This Row],[Kosten]]</f>
        <v>176</v>
      </c>
    </row>
    <row r="789" spans="2:12" x14ac:dyDescent="0.3">
      <c r="B789" s="1">
        <v>43730</v>
      </c>
      <c r="C789" t="s">
        <v>13</v>
      </c>
      <c r="D789" t="s">
        <v>10</v>
      </c>
      <c r="E789">
        <v>16</v>
      </c>
      <c r="F789" t="str">
        <f>INDEX(tblKlant[Regio],MATCH(tblVerkBerek[[#This Row],[Klant]],tblKlant[Klant],0))</f>
        <v>Zuid</v>
      </c>
      <c r="G789" t="str">
        <f>INDEX(tblProd[ProdNaam],MATCH(tblVerkBerek[[#This Row],[Prod]],tblProd[Product],0))</f>
        <v>Prod4</v>
      </c>
      <c r="H789" s="5">
        <f>tblVerkBerek[[#This Row],[Aantal]]*INDEX(tblProd[KostPrijs],MATCH(tblVerkBerek[[#This Row],[Prod]],tblProd[Product],0))</f>
        <v>2080</v>
      </c>
      <c r="I789" s="5">
        <f>tblVerkBerek[[#This Row],[Aantal]]*INDEX(tblProd[VerkPrijs],MATCH(tblVerkBerek[[#This Row],[Prod]],tblProd[Product],0))</f>
        <v>2560</v>
      </c>
      <c r="J789" s="5">
        <f>tblVerkBerek[[#This Row],[Omzet]]-tblVerkBerek[[#This Row],[Kosten]]</f>
        <v>480</v>
      </c>
      <c r="K789" s="4">
        <f>INDEX(tblKlant[Korting],MATCH(tblVerkBerek[[#This Row],[Klant]],tblKlant[Klant],0))</f>
        <v>0.05</v>
      </c>
      <c r="L789" s="5">
        <f>tblVerkBerek[[#This Row],[Omzet]]*(1-tblVerkBerek[[#This Row],[Korting]])-tblVerkBerek[[#This Row],[Kosten]]</f>
        <v>352</v>
      </c>
    </row>
    <row r="790" spans="2:12" x14ac:dyDescent="0.3">
      <c r="B790" s="1">
        <v>43840</v>
      </c>
      <c r="C790" t="s">
        <v>15</v>
      </c>
      <c r="D790" t="s">
        <v>5</v>
      </c>
      <c r="E790">
        <v>5</v>
      </c>
      <c r="F790" t="str">
        <f>INDEX(tblKlant[Regio],MATCH(tblVerkBerek[[#This Row],[Klant]],tblKlant[Klant],0))</f>
        <v>Noord</v>
      </c>
      <c r="G790" t="str">
        <f>INDEX(tblProd[ProdNaam],MATCH(tblVerkBerek[[#This Row],[Prod]],tblProd[Product],0))</f>
        <v>Prod3</v>
      </c>
      <c r="H790" s="5">
        <f>tblVerkBerek[[#This Row],[Aantal]]*INDEX(tblProd[KostPrijs],MATCH(tblVerkBerek[[#This Row],[Prod]],tblProd[Product],0))</f>
        <v>600</v>
      </c>
      <c r="I790" s="5">
        <f>tblVerkBerek[[#This Row],[Aantal]]*INDEX(tblProd[VerkPrijs],MATCH(tblVerkBerek[[#This Row],[Prod]],tblProd[Product],0))</f>
        <v>725</v>
      </c>
      <c r="J790" s="5">
        <f>tblVerkBerek[[#This Row],[Omzet]]-tblVerkBerek[[#This Row],[Kosten]]</f>
        <v>125</v>
      </c>
      <c r="K790" s="4">
        <f>INDEX(tblKlant[Korting],MATCH(tblVerkBerek[[#This Row],[Klant]],tblKlant[Klant],0))</f>
        <v>0.01</v>
      </c>
      <c r="L790" s="5">
        <f>tblVerkBerek[[#This Row],[Omzet]]*(1-tblVerkBerek[[#This Row],[Korting]])-tblVerkBerek[[#This Row],[Kosten]]</f>
        <v>117.75</v>
      </c>
    </row>
    <row r="791" spans="2:12" x14ac:dyDescent="0.3">
      <c r="B791" s="1">
        <v>43862</v>
      </c>
      <c r="C791" t="s">
        <v>12</v>
      </c>
      <c r="D791" t="s">
        <v>5</v>
      </c>
      <c r="E791">
        <v>14</v>
      </c>
      <c r="F791" t="str">
        <f>INDEX(tblKlant[Regio],MATCH(tblVerkBerek[[#This Row],[Klant]],tblKlant[Klant],0))</f>
        <v>Noord</v>
      </c>
      <c r="G791" t="str">
        <f>INDEX(tblProd[ProdNaam],MATCH(tblVerkBerek[[#This Row],[Prod]],tblProd[Product],0))</f>
        <v>Prod3</v>
      </c>
      <c r="H791" s="5">
        <f>tblVerkBerek[[#This Row],[Aantal]]*INDEX(tblProd[KostPrijs],MATCH(tblVerkBerek[[#This Row],[Prod]],tblProd[Product],0))</f>
        <v>1680</v>
      </c>
      <c r="I791" s="5">
        <f>tblVerkBerek[[#This Row],[Aantal]]*INDEX(tblProd[VerkPrijs],MATCH(tblVerkBerek[[#This Row],[Prod]],tblProd[Product],0))</f>
        <v>2030</v>
      </c>
      <c r="J791" s="5">
        <f>tblVerkBerek[[#This Row],[Omzet]]-tblVerkBerek[[#This Row],[Kosten]]</f>
        <v>350</v>
      </c>
      <c r="K791" s="4">
        <f>INDEX(tblKlant[Korting],MATCH(tblVerkBerek[[#This Row],[Klant]],tblKlant[Klant],0))</f>
        <v>0.01</v>
      </c>
      <c r="L791" s="5">
        <f>tblVerkBerek[[#This Row],[Omzet]]*(1-tblVerkBerek[[#This Row],[Korting]])-tblVerkBerek[[#This Row],[Kosten]]</f>
        <v>329.70000000000005</v>
      </c>
    </row>
    <row r="792" spans="2:12" x14ac:dyDescent="0.3">
      <c r="B792" s="1">
        <v>43104</v>
      </c>
      <c r="C792" t="s">
        <v>8</v>
      </c>
      <c r="D792" t="s">
        <v>14</v>
      </c>
      <c r="E792">
        <v>12</v>
      </c>
      <c r="F792" t="str">
        <f>INDEX(tblKlant[Regio],MATCH(tblVerkBerek[[#This Row],[Klant]],tblKlant[Klant],0))</f>
        <v>Zuid</v>
      </c>
      <c r="G792" t="str">
        <f>INDEX(tblProd[ProdNaam],MATCH(tblVerkBerek[[#This Row],[Prod]],tblProd[Product],0))</f>
        <v>Prod1</v>
      </c>
      <c r="H792" s="5">
        <f>tblVerkBerek[[#This Row],[Aantal]]*INDEX(tblProd[KostPrijs],MATCH(tblVerkBerek[[#This Row],[Prod]],tblProd[Product],0))</f>
        <v>1200</v>
      </c>
      <c r="I792" s="5">
        <f>tblVerkBerek[[#This Row],[Aantal]]*INDEX(tblProd[VerkPrijs],MATCH(tblVerkBerek[[#This Row],[Prod]],tblProd[Product],0))</f>
        <v>1500</v>
      </c>
      <c r="J792" s="5">
        <f>tblVerkBerek[[#This Row],[Omzet]]-tblVerkBerek[[#This Row],[Kosten]]</f>
        <v>300</v>
      </c>
      <c r="K792" s="4">
        <f>INDEX(tblKlant[Korting],MATCH(tblVerkBerek[[#This Row],[Klant]],tblKlant[Klant],0))</f>
        <v>0.01</v>
      </c>
      <c r="L792" s="5">
        <f>tblVerkBerek[[#This Row],[Omzet]]*(1-tblVerkBerek[[#This Row],[Korting]])-tblVerkBerek[[#This Row],[Kosten]]</f>
        <v>285</v>
      </c>
    </row>
    <row r="793" spans="2:12" x14ac:dyDescent="0.3">
      <c r="B793" s="1">
        <v>43443</v>
      </c>
      <c r="C793" t="s">
        <v>4</v>
      </c>
      <c r="D793" t="s">
        <v>10</v>
      </c>
      <c r="E793">
        <v>20</v>
      </c>
      <c r="F793" t="str">
        <f>INDEX(tblKlant[Regio],MATCH(tblVerkBerek[[#This Row],[Klant]],tblKlant[Klant],0))</f>
        <v>Zuid</v>
      </c>
      <c r="G793" t="str">
        <f>INDEX(tblProd[ProdNaam],MATCH(tblVerkBerek[[#This Row],[Prod]],tblProd[Product],0))</f>
        <v>Prod4</v>
      </c>
      <c r="H793" s="5">
        <f>tblVerkBerek[[#This Row],[Aantal]]*INDEX(tblProd[KostPrijs],MATCH(tblVerkBerek[[#This Row],[Prod]],tblProd[Product],0))</f>
        <v>2600</v>
      </c>
      <c r="I793" s="5">
        <f>tblVerkBerek[[#This Row],[Aantal]]*INDEX(tblProd[VerkPrijs],MATCH(tblVerkBerek[[#This Row],[Prod]],tblProd[Product],0))</f>
        <v>3200</v>
      </c>
      <c r="J793" s="5">
        <f>tblVerkBerek[[#This Row],[Omzet]]-tblVerkBerek[[#This Row],[Kosten]]</f>
        <v>600</v>
      </c>
      <c r="K793" s="4">
        <f>INDEX(tblKlant[Korting],MATCH(tblVerkBerek[[#This Row],[Klant]],tblKlant[Klant],0))</f>
        <v>0.05</v>
      </c>
      <c r="L793" s="5">
        <f>tblVerkBerek[[#This Row],[Omzet]]*(1-tblVerkBerek[[#This Row],[Korting]])-tblVerkBerek[[#This Row],[Kosten]]</f>
        <v>440</v>
      </c>
    </row>
    <row r="794" spans="2:12" x14ac:dyDescent="0.3">
      <c r="B794" s="1">
        <v>43338</v>
      </c>
      <c r="C794" t="s">
        <v>13</v>
      </c>
      <c r="D794" t="s">
        <v>19</v>
      </c>
      <c r="E794">
        <v>14</v>
      </c>
      <c r="F794" t="str">
        <f>INDEX(tblKlant[Regio],MATCH(tblVerkBerek[[#This Row],[Klant]],tblKlant[Klant],0))</f>
        <v>Zuid</v>
      </c>
      <c r="G794" t="str">
        <f>INDEX(tblProd[ProdNaam],MATCH(tblVerkBerek[[#This Row],[Prod]],tblProd[Product],0))</f>
        <v>Prod2</v>
      </c>
      <c r="H794" s="5">
        <f>tblVerkBerek[[#This Row],[Aantal]]*INDEX(tblProd[KostPrijs],MATCH(tblVerkBerek[[#This Row],[Prod]],tblProd[Product],0))</f>
        <v>1540</v>
      </c>
      <c r="I794" s="5">
        <f>tblVerkBerek[[#This Row],[Aantal]]*INDEX(tblProd[VerkPrijs],MATCH(tblVerkBerek[[#This Row],[Prod]],tblProd[Product],0))</f>
        <v>1890</v>
      </c>
      <c r="J794" s="5">
        <f>tblVerkBerek[[#This Row],[Omzet]]-tblVerkBerek[[#This Row],[Kosten]]</f>
        <v>350</v>
      </c>
      <c r="K794" s="4">
        <f>INDEX(tblKlant[Korting],MATCH(tblVerkBerek[[#This Row],[Klant]],tblKlant[Klant],0))</f>
        <v>0.05</v>
      </c>
      <c r="L794" s="5">
        <f>tblVerkBerek[[#This Row],[Omzet]]*(1-tblVerkBerek[[#This Row],[Korting]])-tblVerkBerek[[#This Row],[Kosten]]</f>
        <v>255.5</v>
      </c>
    </row>
    <row r="795" spans="2:12" x14ac:dyDescent="0.3">
      <c r="B795" s="1">
        <v>43493</v>
      </c>
      <c r="C795" t="s">
        <v>4</v>
      </c>
      <c r="D795" t="s">
        <v>7</v>
      </c>
      <c r="E795">
        <v>8</v>
      </c>
      <c r="F795" t="str">
        <f>INDEX(tblKlant[Regio],MATCH(tblVerkBerek[[#This Row],[Klant]],tblKlant[Klant],0))</f>
        <v>Zuid</v>
      </c>
      <c r="G795" t="str">
        <f>INDEX(tblProd[ProdNaam],MATCH(tblVerkBerek[[#This Row],[Prod]],tblProd[Product],0))</f>
        <v>Prod6</v>
      </c>
      <c r="H795" s="5">
        <f>tblVerkBerek[[#This Row],[Aantal]]*INDEX(tblProd[KostPrijs],MATCH(tblVerkBerek[[#This Row],[Prod]],tblProd[Product],0))</f>
        <v>1200</v>
      </c>
      <c r="I795" s="5">
        <f>tblVerkBerek[[#This Row],[Aantal]]*INDEX(tblProd[VerkPrijs],MATCH(tblVerkBerek[[#This Row],[Prod]],tblProd[Product],0))</f>
        <v>1600</v>
      </c>
      <c r="J795" s="5">
        <f>tblVerkBerek[[#This Row],[Omzet]]-tblVerkBerek[[#This Row],[Kosten]]</f>
        <v>400</v>
      </c>
      <c r="K795" s="4">
        <f>INDEX(tblKlant[Korting],MATCH(tblVerkBerek[[#This Row],[Klant]],tblKlant[Klant],0))</f>
        <v>0.05</v>
      </c>
      <c r="L795" s="5">
        <f>tblVerkBerek[[#This Row],[Omzet]]*(1-tblVerkBerek[[#This Row],[Korting]])-tblVerkBerek[[#This Row],[Kosten]]</f>
        <v>320</v>
      </c>
    </row>
    <row r="796" spans="2:12" x14ac:dyDescent="0.3">
      <c r="B796" s="1">
        <v>43329</v>
      </c>
      <c r="C796" t="s">
        <v>15</v>
      </c>
      <c r="D796" t="s">
        <v>16</v>
      </c>
      <c r="E796">
        <v>6</v>
      </c>
      <c r="F796" t="str">
        <f>INDEX(tblKlant[Regio],MATCH(tblVerkBerek[[#This Row],[Klant]],tblKlant[Klant],0))</f>
        <v>Noord</v>
      </c>
      <c r="G796" t="str">
        <f>INDEX(tblProd[ProdNaam],MATCH(tblVerkBerek[[#This Row],[Prod]],tblProd[Product],0))</f>
        <v>Prod5</v>
      </c>
      <c r="H796" s="5">
        <f>tblVerkBerek[[#This Row],[Aantal]]*INDEX(tblProd[KostPrijs],MATCH(tblVerkBerek[[#This Row],[Prod]],tblProd[Product],0))</f>
        <v>840</v>
      </c>
      <c r="I796" s="5">
        <f>tblVerkBerek[[#This Row],[Aantal]]*INDEX(tblProd[VerkPrijs],MATCH(tblVerkBerek[[#This Row],[Prod]],tblProd[Product],0))</f>
        <v>1080</v>
      </c>
      <c r="J796" s="5">
        <f>tblVerkBerek[[#This Row],[Omzet]]-tblVerkBerek[[#This Row],[Kosten]]</f>
        <v>240</v>
      </c>
      <c r="K796" s="4">
        <f>INDEX(tblKlant[Korting],MATCH(tblVerkBerek[[#This Row],[Klant]],tblKlant[Klant],0))</f>
        <v>0.01</v>
      </c>
      <c r="L796" s="5">
        <f>tblVerkBerek[[#This Row],[Omzet]]*(1-tblVerkBerek[[#This Row],[Korting]])-tblVerkBerek[[#This Row],[Kosten]]</f>
        <v>229.20000000000005</v>
      </c>
    </row>
    <row r="797" spans="2:12" x14ac:dyDescent="0.3">
      <c r="B797" s="1">
        <v>43401</v>
      </c>
      <c r="C797" t="s">
        <v>18</v>
      </c>
      <c r="D797" t="s">
        <v>14</v>
      </c>
      <c r="E797">
        <v>16</v>
      </c>
      <c r="F797" t="str">
        <f>INDEX(tblKlant[Regio],MATCH(tblVerkBerek[[#This Row],[Klant]],tblKlant[Klant],0))</f>
        <v>Noord</v>
      </c>
      <c r="G797" t="str">
        <f>INDEX(tblProd[ProdNaam],MATCH(tblVerkBerek[[#This Row],[Prod]],tblProd[Product],0))</f>
        <v>Prod1</v>
      </c>
      <c r="H797" s="5">
        <f>tblVerkBerek[[#This Row],[Aantal]]*INDEX(tblProd[KostPrijs],MATCH(tblVerkBerek[[#This Row],[Prod]],tblProd[Product],0))</f>
        <v>1600</v>
      </c>
      <c r="I797" s="5">
        <f>tblVerkBerek[[#This Row],[Aantal]]*INDEX(tblProd[VerkPrijs],MATCH(tblVerkBerek[[#This Row],[Prod]],tblProd[Product],0))</f>
        <v>2000</v>
      </c>
      <c r="J797" s="5">
        <f>tblVerkBerek[[#This Row],[Omzet]]-tblVerkBerek[[#This Row],[Kosten]]</f>
        <v>400</v>
      </c>
      <c r="K797" s="4">
        <f>INDEX(tblKlant[Korting],MATCH(tblVerkBerek[[#This Row],[Klant]],tblKlant[Klant],0))</f>
        <v>0</v>
      </c>
      <c r="L797" s="5">
        <f>tblVerkBerek[[#This Row],[Omzet]]*(1-tblVerkBerek[[#This Row],[Korting]])-tblVerkBerek[[#This Row],[Kosten]]</f>
        <v>400</v>
      </c>
    </row>
    <row r="798" spans="2:12" x14ac:dyDescent="0.3">
      <c r="B798" s="1">
        <v>43417</v>
      </c>
      <c r="C798" t="s">
        <v>12</v>
      </c>
      <c r="D798" t="s">
        <v>19</v>
      </c>
      <c r="E798">
        <v>19</v>
      </c>
      <c r="F798" t="str">
        <f>INDEX(tblKlant[Regio],MATCH(tblVerkBerek[[#This Row],[Klant]],tblKlant[Klant],0))</f>
        <v>Noord</v>
      </c>
      <c r="G798" t="str">
        <f>INDEX(tblProd[ProdNaam],MATCH(tblVerkBerek[[#This Row],[Prod]],tblProd[Product],0))</f>
        <v>Prod2</v>
      </c>
      <c r="H798" s="5">
        <f>tblVerkBerek[[#This Row],[Aantal]]*INDEX(tblProd[KostPrijs],MATCH(tblVerkBerek[[#This Row],[Prod]],tblProd[Product],0))</f>
        <v>2090</v>
      </c>
      <c r="I798" s="5">
        <f>tblVerkBerek[[#This Row],[Aantal]]*INDEX(tblProd[VerkPrijs],MATCH(tblVerkBerek[[#This Row],[Prod]],tblProd[Product],0))</f>
        <v>2565</v>
      </c>
      <c r="J798" s="5">
        <f>tblVerkBerek[[#This Row],[Omzet]]-tblVerkBerek[[#This Row],[Kosten]]</f>
        <v>475</v>
      </c>
      <c r="K798" s="4">
        <f>INDEX(tblKlant[Korting],MATCH(tblVerkBerek[[#This Row],[Klant]],tblKlant[Klant],0))</f>
        <v>0.01</v>
      </c>
      <c r="L798" s="5">
        <f>tblVerkBerek[[#This Row],[Omzet]]*(1-tblVerkBerek[[#This Row],[Korting]])-tblVerkBerek[[#This Row],[Kosten]]</f>
        <v>449.34999999999991</v>
      </c>
    </row>
    <row r="799" spans="2:12" x14ac:dyDescent="0.3">
      <c r="B799" s="1">
        <v>43669</v>
      </c>
      <c r="C799" t="s">
        <v>6</v>
      </c>
      <c r="D799" t="s">
        <v>19</v>
      </c>
      <c r="E799">
        <v>5</v>
      </c>
      <c r="F799" t="str">
        <f>INDEX(tblKlant[Regio],MATCH(tblVerkBerek[[#This Row],[Klant]],tblKlant[Klant],0))</f>
        <v>Noord</v>
      </c>
      <c r="G799" t="str">
        <f>INDEX(tblProd[ProdNaam],MATCH(tblVerkBerek[[#This Row],[Prod]],tblProd[Product],0))</f>
        <v>Prod2</v>
      </c>
      <c r="H799" s="5">
        <f>tblVerkBerek[[#This Row],[Aantal]]*INDEX(tblProd[KostPrijs],MATCH(tblVerkBerek[[#This Row],[Prod]],tblProd[Product],0))</f>
        <v>550</v>
      </c>
      <c r="I799" s="5">
        <f>tblVerkBerek[[#This Row],[Aantal]]*INDEX(tblProd[VerkPrijs],MATCH(tblVerkBerek[[#This Row],[Prod]],tblProd[Product],0))</f>
        <v>675</v>
      </c>
      <c r="J799" s="5">
        <f>tblVerkBerek[[#This Row],[Omzet]]-tblVerkBerek[[#This Row],[Kosten]]</f>
        <v>125</v>
      </c>
      <c r="K799" s="4">
        <f>INDEX(tblKlant[Korting],MATCH(tblVerkBerek[[#This Row],[Klant]],tblKlant[Klant],0))</f>
        <v>0</v>
      </c>
      <c r="L799" s="5">
        <f>tblVerkBerek[[#This Row],[Omzet]]*(1-tblVerkBerek[[#This Row],[Korting]])-tblVerkBerek[[#This Row],[Kosten]]</f>
        <v>125</v>
      </c>
    </row>
    <row r="800" spans="2:12" x14ac:dyDescent="0.3">
      <c r="B800" s="1">
        <v>43557</v>
      </c>
      <c r="C800" t="s">
        <v>13</v>
      </c>
      <c r="D800" t="s">
        <v>19</v>
      </c>
      <c r="E800">
        <v>13</v>
      </c>
      <c r="F800" t="str">
        <f>INDEX(tblKlant[Regio],MATCH(tblVerkBerek[[#This Row],[Klant]],tblKlant[Klant],0))</f>
        <v>Zuid</v>
      </c>
      <c r="G800" t="str">
        <f>INDEX(tblProd[ProdNaam],MATCH(tblVerkBerek[[#This Row],[Prod]],tblProd[Product],0))</f>
        <v>Prod2</v>
      </c>
      <c r="H800" s="5">
        <f>tblVerkBerek[[#This Row],[Aantal]]*INDEX(tblProd[KostPrijs],MATCH(tblVerkBerek[[#This Row],[Prod]],tblProd[Product],0))</f>
        <v>1430</v>
      </c>
      <c r="I800" s="5">
        <f>tblVerkBerek[[#This Row],[Aantal]]*INDEX(tblProd[VerkPrijs],MATCH(tblVerkBerek[[#This Row],[Prod]],tblProd[Product],0))</f>
        <v>1755</v>
      </c>
      <c r="J800" s="5">
        <f>tblVerkBerek[[#This Row],[Omzet]]-tblVerkBerek[[#This Row],[Kosten]]</f>
        <v>325</v>
      </c>
      <c r="K800" s="4">
        <f>INDEX(tblKlant[Korting],MATCH(tblVerkBerek[[#This Row],[Klant]],tblKlant[Klant],0))</f>
        <v>0.05</v>
      </c>
      <c r="L800" s="5">
        <f>tblVerkBerek[[#This Row],[Omzet]]*(1-tblVerkBerek[[#This Row],[Korting]])-tblVerkBerek[[#This Row],[Kosten]]</f>
        <v>237.25</v>
      </c>
    </row>
    <row r="801" spans="2:12" x14ac:dyDescent="0.3">
      <c r="B801" s="1">
        <v>43740</v>
      </c>
      <c r="C801" t="s">
        <v>17</v>
      </c>
      <c r="D801" t="s">
        <v>10</v>
      </c>
      <c r="E801">
        <v>8</v>
      </c>
      <c r="F801" t="str">
        <f>INDEX(tblKlant[Regio],MATCH(tblVerkBerek[[#This Row],[Klant]],tblKlant[Klant],0))</f>
        <v>Zuid</v>
      </c>
      <c r="G801" t="str">
        <f>INDEX(tblProd[ProdNaam],MATCH(tblVerkBerek[[#This Row],[Prod]],tblProd[Product],0))</f>
        <v>Prod4</v>
      </c>
      <c r="H801" s="5">
        <f>tblVerkBerek[[#This Row],[Aantal]]*INDEX(tblProd[KostPrijs],MATCH(tblVerkBerek[[#This Row],[Prod]],tblProd[Product],0))</f>
        <v>1040</v>
      </c>
      <c r="I801" s="5">
        <f>tblVerkBerek[[#This Row],[Aantal]]*INDEX(tblProd[VerkPrijs],MATCH(tblVerkBerek[[#This Row],[Prod]],tblProd[Product],0))</f>
        <v>1280</v>
      </c>
      <c r="J801" s="5">
        <f>tblVerkBerek[[#This Row],[Omzet]]-tblVerkBerek[[#This Row],[Kosten]]</f>
        <v>240</v>
      </c>
      <c r="K801" s="4">
        <f>INDEX(tblKlant[Korting],MATCH(tblVerkBerek[[#This Row],[Klant]],tblKlant[Klant],0))</f>
        <v>0.05</v>
      </c>
      <c r="L801" s="5">
        <f>tblVerkBerek[[#This Row],[Omzet]]*(1-tblVerkBerek[[#This Row],[Korting]])-tblVerkBerek[[#This Row],[Kosten]]</f>
        <v>176</v>
      </c>
    </row>
    <row r="802" spans="2:12" x14ac:dyDescent="0.3">
      <c r="B802" s="1">
        <v>43535</v>
      </c>
      <c r="C802" t="s">
        <v>18</v>
      </c>
      <c r="D802" t="s">
        <v>7</v>
      </c>
      <c r="E802">
        <v>17</v>
      </c>
      <c r="F802" t="str">
        <f>INDEX(tblKlant[Regio],MATCH(tblVerkBerek[[#This Row],[Klant]],tblKlant[Klant],0))</f>
        <v>Noord</v>
      </c>
      <c r="G802" t="str">
        <f>INDEX(tblProd[ProdNaam],MATCH(tblVerkBerek[[#This Row],[Prod]],tblProd[Product],0))</f>
        <v>Prod6</v>
      </c>
      <c r="H802" s="5">
        <f>tblVerkBerek[[#This Row],[Aantal]]*INDEX(tblProd[KostPrijs],MATCH(tblVerkBerek[[#This Row],[Prod]],tblProd[Product],0))</f>
        <v>2550</v>
      </c>
      <c r="I802" s="5">
        <f>tblVerkBerek[[#This Row],[Aantal]]*INDEX(tblProd[VerkPrijs],MATCH(tblVerkBerek[[#This Row],[Prod]],tblProd[Product],0))</f>
        <v>3400</v>
      </c>
      <c r="J802" s="5">
        <f>tblVerkBerek[[#This Row],[Omzet]]-tblVerkBerek[[#This Row],[Kosten]]</f>
        <v>850</v>
      </c>
      <c r="K802" s="4">
        <f>INDEX(tblKlant[Korting],MATCH(tblVerkBerek[[#This Row],[Klant]],tblKlant[Klant],0))</f>
        <v>0</v>
      </c>
      <c r="L802" s="5">
        <f>tblVerkBerek[[#This Row],[Omzet]]*(1-tblVerkBerek[[#This Row],[Korting]])-tblVerkBerek[[#This Row],[Kosten]]</f>
        <v>850</v>
      </c>
    </row>
    <row r="803" spans="2:12" x14ac:dyDescent="0.3">
      <c r="B803" s="1">
        <v>43479</v>
      </c>
      <c r="C803" t="s">
        <v>13</v>
      </c>
      <c r="D803" t="s">
        <v>19</v>
      </c>
      <c r="E803">
        <v>15</v>
      </c>
      <c r="F803" t="str">
        <f>INDEX(tblKlant[Regio],MATCH(tblVerkBerek[[#This Row],[Klant]],tblKlant[Klant],0))</f>
        <v>Zuid</v>
      </c>
      <c r="G803" t="str">
        <f>INDEX(tblProd[ProdNaam],MATCH(tblVerkBerek[[#This Row],[Prod]],tblProd[Product],0))</f>
        <v>Prod2</v>
      </c>
      <c r="H803" s="5">
        <f>tblVerkBerek[[#This Row],[Aantal]]*INDEX(tblProd[KostPrijs],MATCH(tblVerkBerek[[#This Row],[Prod]],tblProd[Product],0))</f>
        <v>1650</v>
      </c>
      <c r="I803" s="5">
        <f>tblVerkBerek[[#This Row],[Aantal]]*INDEX(tblProd[VerkPrijs],MATCH(tblVerkBerek[[#This Row],[Prod]],tblProd[Product],0))</f>
        <v>2025</v>
      </c>
      <c r="J803" s="5">
        <f>tblVerkBerek[[#This Row],[Omzet]]-tblVerkBerek[[#This Row],[Kosten]]</f>
        <v>375</v>
      </c>
      <c r="K803" s="4">
        <f>INDEX(tblKlant[Korting],MATCH(tblVerkBerek[[#This Row],[Klant]],tblKlant[Klant],0))</f>
        <v>0.05</v>
      </c>
      <c r="L803" s="5">
        <f>tblVerkBerek[[#This Row],[Omzet]]*(1-tblVerkBerek[[#This Row],[Korting]])-tblVerkBerek[[#This Row],[Kosten]]</f>
        <v>273.75</v>
      </c>
    </row>
    <row r="804" spans="2:12" x14ac:dyDescent="0.3">
      <c r="B804" s="1">
        <v>43478</v>
      </c>
      <c r="C804" t="s">
        <v>13</v>
      </c>
      <c r="D804" t="s">
        <v>19</v>
      </c>
      <c r="E804">
        <v>5</v>
      </c>
      <c r="F804" t="str">
        <f>INDEX(tblKlant[Regio],MATCH(tblVerkBerek[[#This Row],[Klant]],tblKlant[Klant],0))</f>
        <v>Zuid</v>
      </c>
      <c r="G804" t="str">
        <f>INDEX(tblProd[ProdNaam],MATCH(tblVerkBerek[[#This Row],[Prod]],tblProd[Product],0))</f>
        <v>Prod2</v>
      </c>
      <c r="H804" s="5">
        <f>tblVerkBerek[[#This Row],[Aantal]]*INDEX(tblProd[KostPrijs],MATCH(tblVerkBerek[[#This Row],[Prod]],tblProd[Product],0))</f>
        <v>550</v>
      </c>
      <c r="I804" s="5">
        <f>tblVerkBerek[[#This Row],[Aantal]]*INDEX(tblProd[VerkPrijs],MATCH(tblVerkBerek[[#This Row],[Prod]],tblProd[Product],0))</f>
        <v>675</v>
      </c>
      <c r="J804" s="5">
        <f>tblVerkBerek[[#This Row],[Omzet]]-tblVerkBerek[[#This Row],[Kosten]]</f>
        <v>125</v>
      </c>
      <c r="K804" s="4">
        <f>INDEX(tblKlant[Korting],MATCH(tblVerkBerek[[#This Row],[Klant]],tblKlant[Klant],0))</f>
        <v>0.05</v>
      </c>
      <c r="L804" s="5">
        <f>tblVerkBerek[[#This Row],[Omzet]]*(1-tblVerkBerek[[#This Row],[Korting]])-tblVerkBerek[[#This Row],[Kosten]]</f>
        <v>91.25</v>
      </c>
    </row>
    <row r="805" spans="2:12" x14ac:dyDescent="0.3">
      <c r="B805" s="1">
        <v>43593</v>
      </c>
      <c r="C805" t="s">
        <v>12</v>
      </c>
      <c r="D805" t="s">
        <v>16</v>
      </c>
      <c r="E805">
        <v>14</v>
      </c>
      <c r="F805" t="str">
        <f>INDEX(tblKlant[Regio],MATCH(tblVerkBerek[[#This Row],[Klant]],tblKlant[Klant],0))</f>
        <v>Noord</v>
      </c>
      <c r="G805" t="str">
        <f>INDEX(tblProd[ProdNaam],MATCH(tblVerkBerek[[#This Row],[Prod]],tblProd[Product],0))</f>
        <v>Prod5</v>
      </c>
      <c r="H805" s="5">
        <f>tblVerkBerek[[#This Row],[Aantal]]*INDEX(tblProd[KostPrijs],MATCH(tblVerkBerek[[#This Row],[Prod]],tblProd[Product],0))</f>
        <v>1960</v>
      </c>
      <c r="I805" s="5">
        <f>tblVerkBerek[[#This Row],[Aantal]]*INDEX(tblProd[VerkPrijs],MATCH(tblVerkBerek[[#This Row],[Prod]],tblProd[Product],0))</f>
        <v>2520</v>
      </c>
      <c r="J805" s="5">
        <f>tblVerkBerek[[#This Row],[Omzet]]-tblVerkBerek[[#This Row],[Kosten]]</f>
        <v>560</v>
      </c>
      <c r="K805" s="4">
        <f>INDEX(tblKlant[Korting],MATCH(tblVerkBerek[[#This Row],[Klant]],tblKlant[Klant],0))</f>
        <v>0.01</v>
      </c>
      <c r="L805" s="5">
        <f>tblVerkBerek[[#This Row],[Omzet]]*(1-tblVerkBerek[[#This Row],[Korting]])-tblVerkBerek[[#This Row],[Kosten]]</f>
        <v>534.80000000000018</v>
      </c>
    </row>
    <row r="806" spans="2:12" x14ac:dyDescent="0.3">
      <c r="B806" s="1">
        <v>43912</v>
      </c>
      <c r="C806" t="s">
        <v>17</v>
      </c>
      <c r="D806" t="s">
        <v>14</v>
      </c>
      <c r="E806">
        <v>14</v>
      </c>
      <c r="F806" t="str">
        <f>INDEX(tblKlant[Regio],MATCH(tblVerkBerek[[#This Row],[Klant]],tblKlant[Klant],0))</f>
        <v>Zuid</v>
      </c>
      <c r="G806" t="str">
        <f>INDEX(tblProd[ProdNaam],MATCH(tblVerkBerek[[#This Row],[Prod]],tblProd[Product],0))</f>
        <v>Prod1</v>
      </c>
      <c r="H806" s="5">
        <f>tblVerkBerek[[#This Row],[Aantal]]*INDEX(tblProd[KostPrijs],MATCH(tblVerkBerek[[#This Row],[Prod]],tblProd[Product],0))</f>
        <v>1400</v>
      </c>
      <c r="I806" s="5">
        <f>tblVerkBerek[[#This Row],[Aantal]]*INDEX(tblProd[VerkPrijs],MATCH(tblVerkBerek[[#This Row],[Prod]],tblProd[Product],0))</f>
        <v>1750</v>
      </c>
      <c r="J806" s="5">
        <f>tblVerkBerek[[#This Row],[Omzet]]-tblVerkBerek[[#This Row],[Kosten]]</f>
        <v>350</v>
      </c>
      <c r="K806" s="4">
        <f>INDEX(tblKlant[Korting],MATCH(tblVerkBerek[[#This Row],[Klant]],tblKlant[Klant],0))</f>
        <v>0.05</v>
      </c>
      <c r="L806" s="5">
        <f>tblVerkBerek[[#This Row],[Omzet]]*(1-tblVerkBerek[[#This Row],[Korting]])-tblVerkBerek[[#This Row],[Kosten]]</f>
        <v>262.5</v>
      </c>
    </row>
    <row r="807" spans="2:12" x14ac:dyDescent="0.3">
      <c r="B807" s="1">
        <v>43449</v>
      </c>
      <c r="C807" t="s">
        <v>12</v>
      </c>
      <c r="D807" t="s">
        <v>10</v>
      </c>
      <c r="E807">
        <v>13</v>
      </c>
      <c r="F807" t="str">
        <f>INDEX(tblKlant[Regio],MATCH(tblVerkBerek[[#This Row],[Klant]],tblKlant[Klant],0))</f>
        <v>Noord</v>
      </c>
      <c r="G807" t="str">
        <f>INDEX(tblProd[ProdNaam],MATCH(tblVerkBerek[[#This Row],[Prod]],tblProd[Product],0))</f>
        <v>Prod4</v>
      </c>
      <c r="H807" s="5">
        <f>tblVerkBerek[[#This Row],[Aantal]]*INDEX(tblProd[KostPrijs],MATCH(tblVerkBerek[[#This Row],[Prod]],tblProd[Product],0))</f>
        <v>1690</v>
      </c>
      <c r="I807" s="5">
        <f>tblVerkBerek[[#This Row],[Aantal]]*INDEX(tblProd[VerkPrijs],MATCH(tblVerkBerek[[#This Row],[Prod]],tblProd[Product],0))</f>
        <v>2080</v>
      </c>
      <c r="J807" s="5">
        <f>tblVerkBerek[[#This Row],[Omzet]]-tblVerkBerek[[#This Row],[Kosten]]</f>
        <v>390</v>
      </c>
      <c r="K807" s="4">
        <f>INDEX(tblKlant[Korting],MATCH(tblVerkBerek[[#This Row],[Klant]],tblKlant[Klant],0))</f>
        <v>0.01</v>
      </c>
      <c r="L807" s="5">
        <f>tblVerkBerek[[#This Row],[Omzet]]*(1-tblVerkBerek[[#This Row],[Korting]])-tblVerkBerek[[#This Row],[Kosten]]</f>
        <v>369.19999999999982</v>
      </c>
    </row>
    <row r="808" spans="2:12" x14ac:dyDescent="0.3">
      <c r="B808" s="1">
        <v>43227</v>
      </c>
      <c r="C808" t="s">
        <v>15</v>
      </c>
      <c r="D808" t="s">
        <v>7</v>
      </c>
      <c r="E808">
        <v>18</v>
      </c>
      <c r="F808" t="str">
        <f>INDEX(tblKlant[Regio],MATCH(tblVerkBerek[[#This Row],[Klant]],tblKlant[Klant],0))</f>
        <v>Noord</v>
      </c>
      <c r="G808" t="str">
        <f>INDEX(tblProd[ProdNaam],MATCH(tblVerkBerek[[#This Row],[Prod]],tblProd[Product],0))</f>
        <v>Prod6</v>
      </c>
      <c r="H808" s="5">
        <f>tblVerkBerek[[#This Row],[Aantal]]*INDEX(tblProd[KostPrijs],MATCH(tblVerkBerek[[#This Row],[Prod]],tblProd[Product],0))</f>
        <v>2700</v>
      </c>
      <c r="I808" s="5">
        <f>tblVerkBerek[[#This Row],[Aantal]]*INDEX(tblProd[VerkPrijs],MATCH(tblVerkBerek[[#This Row],[Prod]],tblProd[Product],0))</f>
        <v>3600</v>
      </c>
      <c r="J808" s="5">
        <f>tblVerkBerek[[#This Row],[Omzet]]-tblVerkBerek[[#This Row],[Kosten]]</f>
        <v>900</v>
      </c>
      <c r="K808" s="4">
        <f>INDEX(tblKlant[Korting],MATCH(tblVerkBerek[[#This Row],[Klant]],tblKlant[Klant],0))</f>
        <v>0.01</v>
      </c>
      <c r="L808" s="5">
        <f>tblVerkBerek[[#This Row],[Omzet]]*(1-tblVerkBerek[[#This Row],[Korting]])-tblVerkBerek[[#This Row],[Kosten]]</f>
        <v>864</v>
      </c>
    </row>
    <row r="809" spans="2:12" x14ac:dyDescent="0.3">
      <c r="B809" s="1">
        <v>43687</v>
      </c>
      <c r="C809" t="s">
        <v>4</v>
      </c>
      <c r="D809" t="s">
        <v>5</v>
      </c>
      <c r="E809">
        <v>15</v>
      </c>
      <c r="F809" t="str">
        <f>INDEX(tblKlant[Regio],MATCH(tblVerkBerek[[#This Row],[Klant]],tblKlant[Klant],0))</f>
        <v>Zuid</v>
      </c>
      <c r="G809" t="str">
        <f>INDEX(tblProd[ProdNaam],MATCH(tblVerkBerek[[#This Row],[Prod]],tblProd[Product],0))</f>
        <v>Prod3</v>
      </c>
      <c r="H809" s="5">
        <f>tblVerkBerek[[#This Row],[Aantal]]*INDEX(tblProd[KostPrijs],MATCH(tblVerkBerek[[#This Row],[Prod]],tblProd[Product],0))</f>
        <v>1800</v>
      </c>
      <c r="I809" s="5">
        <f>tblVerkBerek[[#This Row],[Aantal]]*INDEX(tblProd[VerkPrijs],MATCH(tblVerkBerek[[#This Row],[Prod]],tblProd[Product],0))</f>
        <v>2175</v>
      </c>
      <c r="J809" s="5">
        <f>tblVerkBerek[[#This Row],[Omzet]]-tblVerkBerek[[#This Row],[Kosten]]</f>
        <v>375</v>
      </c>
      <c r="K809" s="4">
        <f>INDEX(tblKlant[Korting],MATCH(tblVerkBerek[[#This Row],[Klant]],tblKlant[Klant],0))</f>
        <v>0.05</v>
      </c>
      <c r="L809" s="5">
        <f>tblVerkBerek[[#This Row],[Omzet]]*(1-tblVerkBerek[[#This Row],[Korting]])-tblVerkBerek[[#This Row],[Kosten]]</f>
        <v>266.25</v>
      </c>
    </row>
    <row r="810" spans="2:12" x14ac:dyDescent="0.3">
      <c r="B810" s="1">
        <v>43685</v>
      </c>
      <c r="C810" t="s">
        <v>6</v>
      </c>
      <c r="D810" t="s">
        <v>5</v>
      </c>
      <c r="E810">
        <v>7</v>
      </c>
      <c r="F810" t="str">
        <f>INDEX(tblKlant[Regio],MATCH(tblVerkBerek[[#This Row],[Klant]],tblKlant[Klant],0))</f>
        <v>Noord</v>
      </c>
      <c r="G810" t="str">
        <f>INDEX(tblProd[ProdNaam],MATCH(tblVerkBerek[[#This Row],[Prod]],tblProd[Product],0))</f>
        <v>Prod3</v>
      </c>
      <c r="H810" s="5">
        <f>tblVerkBerek[[#This Row],[Aantal]]*INDEX(tblProd[KostPrijs],MATCH(tblVerkBerek[[#This Row],[Prod]],tblProd[Product],0))</f>
        <v>840</v>
      </c>
      <c r="I810" s="5">
        <f>tblVerkBerek[[#This Row],[Aantal]]*INDEX(tblProd[VerkPrijs],MATCH(tblVerkBerek[[#This Row],[Prod]],tblProd[Product],0))</f>
        <v>1015</v>
      </c>
      <c r="J810" s="5">
        <f>tblVerkBerek[[#This Row],[Omzet]]-tblVerkBerek[[#This Row],[Kosten]]</f>
        <v>175</v>
      </c>
      <c r="K810" s="4">
        <f>INDEX(tblKlant[Korting],MATCH(tblVerkBerek[[#This Row],[Klant]],tblKlant[Klant],0))</f>
        <v>0</v>
      </c>
      <c r="L810" s="5">
        <f>tblVerkBerek[[#This Row],[Omzet]]*(1-tblVerkBerek[[#This Row],[Korting]])-tblVerkBerek[[#This Row],[Kosten]]</f>
        <v>175</v>
      </c>
    </row>
    <row r="811" spans="2:12" x14ac:dyDescent="0.3">
      <c r="B811" s="1">
        <v>43283</v>
      </c>
      <c r="C811" t="s">
        <v>18</v>
      </c>
      <c r="D811" t="s">
        <v>10</v>
      </c>
      <c r="E811">
        <v>18</v>
      </c>
      <c r="F811" t="str">
        <f>INDEX(tblKlant[Regio],MATCH(tblVerkBerek[[#This Row],[Klant]],tblKlant[Klant],0))</f>
        <v>Noord</v>
      </c>
      <c r="G811" t="str">
        <f>INDEX(tblProd[ProdNaam],MATCH(tblVerkBerek[[#This Row],[Prod]],tblProd[Product],0))</f>
        <v>Prod4</v>
      </c>
      <c r="H811" s="5">
        <f>tblVerkBerek[[#This Row],[Aantal]]*INDEX(tblProd[KostPrijs],MATCH(tblVerkBerek[[#This Row],[Prod]],tblProd[Product],0))</f>
        <v>2340</v>
      </c>
      <c r="I811" s="5">
        <f>tblVerkBerek[[#This Row],[Aantal]]*INDEX(tblProd[VerkPrijs],MATCH(tblVerkBerek[[#This Row],[Prod]],tblProd[Product],0))</f>
        <v>2880</v>
      </c>
      <c r="J811" s="5">
        <f>tblVerkBerek[[#This Row],[Omzet]]-tblVerkBerek[[#This Row],[Kosten]]</f>
        <v>540</v>
      </c>
      <c r="K811" s="4">
        <f>INDEX(tblKlant[Korting],MATCH(tblVerkBerek[[#This Row],[Klant]],tblKlant[Klant],0))</f>
        <v>0</v>
      </c>
      <c r="L811" s="5">
        <f>tblVerkBerek[[#This Row],[Omzet]]*(1-tblVerkBerek[[#This Row],[Korting]])-tblVerkBerek[[#This Row],[Kosten]]</f>
        <v>540</v>
      </c>
    </row>
    <row r="812" spans="2:12" x14ac:dyDescent="0.3">
      <c r="B812" s="1">
        <v>43295</v>
      </c>
      <c r="C812" t="s">
        <v>17</v>
      </c>
      <c r="D812" t="s">
        <v>16</v>
      </c>
      <c r="E812">
        <v>19</v>
      </c>
      <c r="F812" t="str">
        <f>INDEX(tblKlant[Regio],MATCH(tblVerkBerek[[#This Row],[Klant]],tblKlant[Klant],0))</f>
        <v>Zuid</v>
      </c>
      <c r="G812" t="str">
        <f>INDEX(tblProd[ProdNaam],MATCH(tblVerkBerek[[#This Row],[Prod]],tblProd[Product],0))</f>
        <v>Prod5</v>
      </c>
      <c r="H812" s="5">
        <f>tblVerkBerek[[#This Row],[Aantal]]*INDEX(tblProd[KostPrijs],MATCH(tblVerkBerek[[#This Row],[Prod]],tblProd[Product],0))</f>
        <v>2660</v>
      </c>
      <c r="I812" s="5">
        <f>tblVerkBerek[[#This Row],[Aantal]]*INDEX(tblProd[VerkPrijs],MATCH(tblVerkBerek[[#This Row],[Prod]],tblProd[Product],0))</f>
        <v>3420</v>
      </c>
      <c r="J812" s="5">
        <f>tblVerkBerek[[#This Row],[Omzet]]-tblVerkBerek[[#This Row],[Kosten]]</f>
        <v>760</v>
      </c>
      <c r="K812" s="4">
        <f>INDEX(tblKlant[Korting],MATCH(tblVerkBerek[[#This Row],[Klant]],tblKlant[Klant],0))</f>
        <v>0.05</v>
      </c>
      <c r="L812" s="5">
        <f>tblVerkBerek[[#This Row],[Omzet]]*(1-tblVerkBerek[[#This Row],[Korting]])-tblVerkBerek[[#This Row],[Kosten]]</f>
        <v>589</v>
      </c>
    </row>
    <row r="813" spans="2:12" x14ac:dyDescent="0.3">
      <c r="B813" s="1">
        <v>43746</v>
      </c>
      <c r="C813" t="s">
        <v>9</v>
      </c>
      <c r="D813" t="s">
        <v>16</v>
      </c>
      <c r="E813">
        <v>6</v>
      </c>
      <c r="F813" t="str">
        <f>INDEX(tblKlant[Regio],MATCH(tblVerkBerek[[#This Row],[Klant]],tblKlant[Klant],0))</f>
        <v>Noord</v>
      </c>
      <c r="G813" t="str">
        <f>INDEX(tblProd[ProdNaam],MATCH(tblVerkBerek[[#This Row],[Prod]],tblProd[Product],0))</f>
        <v>Prod5</v>
      </c>
      <c r="H813" s="5">
        <f>tblVerkBerek[[#This Row],[Aantal]]*INDEX(tblProd[KostPrijs],MATCH(tblVerkBerek[[#This Row],[Prod]],tblProd[Product],0))</f>
        <v>840</v>
      </c>
      <c r="I813" s="5">
        <f>tblVerkBerek[[#This Row],[Aantal]]*INDEX(tblProd[VerkPrijs],MATCH(tblVerkBerek[[#This Row],[Prod]],tblProd[Product],0))</f>
        <v>1080</v>
      </c>
      <c r="J813" s="5">
        <f>tblVerkBerek[[#This Row],[Omzet]]-tblVerkBerek[[#This Row],[Kosten]]</f>
        <v>240</v>
      </c>
      <c r="K813" s="4">
        <f>INDEX(tblKlant[Korting],MATCH(tblVerkBerek[[#This Row],[Klant]],tblKlant[Klant],0))</f>
        <v>0.1</v>
      </c>
      <c r="L813" s="5">
        <f>tblVerkBerek[[#This Row],[Omzet]]*(1-tblVerkBerek[[#This Row],[Korting]])-tblVerkBerek[[#This Row],[Kosten]]</f>
        <v>132</v>
      </c>
    </row>
    <row r="814" spans="2:12" x14ac:dyDescent="0.3">
      <c r="B814" s="1">
        <v>43737</v>
      </c>
      <c r="C814" t="s">
        <v>13</v>
      </c>
      <c r="D814" t="s">
        <v>10</v>
      </c>
      <c r="E814">
        <v>5</v>
      </c>
      <c r="F814" t="str">
        <f>INDEX(tblKlant[Regio],MATCH(tblVerkBerek[[#This Row],[Klant]],tblKlant[Klant],0))</f>
        <v>Zuid</v>
      </c>
      <c r="G814" t="str">
        <f>INDEX(tblProd[ProdNaam],MATCH(tblVerkBerek[[#This Row],[Prod]],tblProd[Product],0))</f>
        <v>Prod4</v>
      </c>
      <c r="H814" s="5">
        <f>tblVerkBerek[[#This Row],[Aantal]]*INDEX(tblProd[KostPrijs],MATCH(tblVerkBerek[[#This Row],[Prod]],tblProd[Product],0))</f>
        <v>650</v>
      </c>
      <c r="I814" s="5">
        <f>tblVerkBerek[[#This Row],[Aantal]]*INDEX(tblProd[VerkPrijs],MATCH(tblVerkBerek[[#This Row],[Prod]],tblProd[Product],0))</f>
        <v>800</v>
      </c>
      <c r="J814" s="5">
        <f>tblVerkBerek[[#This Row],[Omzet]]-tblVerkBerek[[#This Row],[Kosten]]</f>
        <v>150</v>
      </c>
      <c r="K814" s="4">
        <f>INDEX(tblKlant[Korting],MATCH(tblVerkBerek[[#This Row],[Klant]],tblKlant[Klant],0))</f>
        <v>0.05</v>
      </c>
      <c r="L814" s="5">
        <f>tblVerkBerek[[#This Row],[Omzet]]*(1-tblVerkBerek[[#This Row],[Korting]])-tblVerkBerek[[#This Row],[Kosten]]</f>
        <v>110</v>
      </c>
    </row>
    <row r="815" spans="2:12" x14ac:dyDescent="0.3">
      <c r="B815" s="1">
        <v>43221</v>
      </c>
      <c r="C815" t="s">
        <v>9</v>
      </c>
      <c r="D815" t="s">
        <v>10</v>
      </c>
      <c r="E815">
        <v>6</v>
      </c>
      <c r="F815" t="str">
        <f>INDEX(tblKlant[Regio],MATCH(tblVerkBerek[[#This Row],[Klant]],tblKlant[Klant],0))</f>
        <v>Noord</v>
      </c>
      <c r="G815" t="str">
        <f>INDEX(tblProd[ProdNaam],MATCH(tblVerkBerek[[#This Row],[Prod]],tblProd[Product],0))</f>
        <v>Prod4</v>
      </c>
      <c r="H815" s="5">
        <f>tblVerkBerek[[#This Row],[Aantal]]*INDEX(tblProd[KostPrijs],MATCH(tblVerkBerek[[#This Row],[Prod]],tblProd[Product],0))</f>
        <v>780</v>
      </c>
      <c r="I815" s="5">
        <f>tblVerkBerek[[#This Row],[Aantal]]*INDEX(tblProd[VerkPrijs],MATCH(tblVerkBerek[[#This Row],[Prod]],tblProd[Product],0))</f>
        <v>960</v>
      </c>
      <c r="J815" s="5">
        <f>tblVerkBerek[[#This Row],[Omzet]]-tblVerkBerek[[#This Row],[Kosten]]</f>
        <v>180</v>
      </c>
      <c r="K815" s="4">
        <f>INDEX(tblKlant[Korting],MATCH(tblVerkBerek[[#This Row],[Klant]],tblKlant[Klant],0))</f>
        <v>0.1</v>
      </c>
      <c r="L815" s="5">
        <f>tblVerkBerek[[#This Row],[Omzet]]*(1-tblVerkBerek[[#This Row],[Korting]])-tblVerkBerek[[#This Row],[Kosten]]</f>
        <v>84</v>
      </c>
    </row>
    <row r="816" spans="2:12" x14ac:dyDescent="0.3">
      <c r="B816" s="1">
        <v>43951</v>
      </c>
      <c r="C816" t="s">
        <v>6</v>
      </c>
      <c r="D816" t="s">
        <v>10</v>
      </c>
      <c r="E816">
        <v>17</v>
      </c>
      <c r="F816" t="str">
        <f>INDEX(tblKlant[Regio],MATCH(tblVerkBerek[[#This Row],[Klant]],tblKlant[Klant],0))</f>
        <v>Noord</v>
      </c>
      <c r="G816" t="str">
        <f>INDEX(tblProd[ProdNaam],MATCH(tblVerkBerek[[#This Row],[Prod]],tblProd[Product],0))</f>
        <v>Prod4</v>
      </c>
      <c r="H816" s="5">
        <f>tblVerkBerek[[#This Row],[Aantal]]*INDEX(tblProd[KostPrijs],MATCH(tblVerkBerek[[#This Row],[Prod]],tblProd[Product],0))</f>
        <v>2210</v>
      </c>
      <c r="I816" s="5">
        <f>tblVerkBerek[[#This Row],[Aantal]]*INDEX(tblProd[VerkPrijs],MATCH(tblVerkBerek[[#This Row],[Prod]],tblProd[Product],0))</f>
        <v>2720</v>
      </c>
      <c r="J816" s="5">
        <f>tblVerkBerek[[#This Row],[Omzet]]-tblVerkBerek[[#This Row],[Kosten]]</f>
        <v>510</v>
      </c>
      <c r="K816" s="4">
        <f>INDEX(tblKlant[Korting],MATCH(tblVerkBerek[[#This Row],[Klant]],tblKlant[Klant],0))</f>
        <v>0</v>
      </c>
      <c r="L816" s="5">
        <f>tblVerkBerek[[#This Row],[Omzet]]*(1-tblVerkBerek[[#This Row],[Korting]])-tblVerkBerek[[#This Row],[Kosten]]</f>
        <v>510</v>
      </c>
    </row>
    <row r="817" spans="2:12" x14ac:dyDescent="0.3">
      <c r="B817" s="1">
        <v>43718</v>
      </c>
      <c r="C817" t="s">
        <v>6</v>
      </c>
      <c r="D817" t="s">
        <v>19</v>
      </c>
      <c r="E817">
        <v>11</v>
      </c>
      <c r="F817" t="str">
        <f>INDEX(tblKlant[Regio],MATCH(tblVerkBerek[[#This Row],[Klant]],tblKlant[Klant],0))</f>
        <v>Noord</v>
      </c>
      <c r="G817" t="str">
        <f>INDEX(tblProd[ProdNaam],MATCH(tblVerkBerek[[#This Row],[Prod]],tblProd[Product],0))</f>
        <v>Prod2</v>
      </c>
      <c r="H817" s="5">
        <f>tblVerkBerek[[#This Row],[Aantal]]*INDEX(tblProd[KostPrijs],MATCH(tblVerkBerek[[#This Row],[Prod]],tblProd[Product],0))</f>
        <v>1210</v>
      </c>
      <c r="I817" s="5">
        <f>tblVerkBerek[[#This Row],[Aantal]]*INDEX(tblProd[VerkPrijs],MATCH(tblVerkBerek[[#This Row],[Prod]],tblProd[Product],0))</f>
        <v>1485</v>
      </c>
      <c r="J817" s="5">
        <f>tblVerkBerek[[#This Row],[Omzet]]-tblVerkBerek[[#This Row],[Kosten]]</f>
        <v>275</v>
      </c>
      <c r="K817" s="4">
        <f>INDEX(tblKlant[Korting],MATCH(tblVerkBerek[[#This Row],[Klant]],tblKlant[Klant],0))</f>
        <v>0</v>
      </c>
      <c r="L817" s="5">
        <f>tblVerkBerek[[#This Row],[Omzet]]*(1-tblVerkBerek[[#This Row],[Korting]])-tblVerkBerek[[#This Row],[Kosten]]</f>
        <v>275</v>
      </c>
    </row>
    <row r="818" spans="2:12" x14ac:dyDescent="0.3">
      <c r="B818" s="1">
        <v>43631</v>
      </c>
      <c r="C818" t="s">
        <v>13</v>
      </c>
      <c r="D818" t="s">
        <v>10</v>
      </c>
      <c r="E818">
        <v>15</v>
      </c>
      <c r="F818" t="str">
        <f>INDEX(tblKlant[Regio],MATCH(tblVerkBerek[[#This Row],[Klant]],tblKlant[Klant],0))</f>
        <v>Zuid</v>
      </c>
      <c r="G818" t="str">
        <f>INDEX(tblProd[ProdNaam],MATCH(tblVerkBerek[[#This Row],[Prod]],tblProd[Product],0))</f>
        <v>Prod4</v>
      </c>
      <c r="H818" s="5">
        <f>tblVerkBerek[[#This Row],[Aantal]]*INDEX(tblProd[KostPrijs],MATCH(tblVerkBerek[[#This Row],[Prod]],tblProd[Product],0))</f>
        <v>1950</v>
      </c>
      <c r="I818" s="5">
        <f>tblVerkBerek[[#This Row],[Aantal]]*INDEX(tblProd[VerkPrijs],MATCH(tblVerkBerek[[#This Row],[Prod]],tblProd[Product],0))</f>
        <v>2400</v>
      </c>
      <c r="J818" s="5">
        <f>tblVerkBerek[[#This Row],[Omzet]]-tblVerkBerek[[#This Row],[Kosten]]</f>
        <v>450</v>
      </c>
      <c r="K818" s="4">
        <f>INDEX(tblKlant[Korting],MATCH(tblVerkBerek[[#This Row],[Klant]],tblKlant[Klant],0))</f>
        <v>0.05</v>
      </c>
      <c r="L818" s="5">
        <f>tblVerkBerek[[#This Row],[Omzet]]*(1-tblVerkBerek[[#This Row],[Korting]])-tblVerkBerek[[#This Row],[Kosten]]</f>
        <v>330</v>
      </c>
    </row>
    <row r="819" spans="2:12" x14ac:dyDescent="0.3">
      <c r="B819" s="1">
        <v>43925</v>
      </c>
      <c r="C819" t="s">
        <v>11</v>
      </c>
      <c r="D819" t="s">
        <v>7</v>
      </c>
      <c r="E819">
        <v>10</v>
      </c>
      <c r="F819" t="str">
        <f>INDEX(tblKlant[Regio],MATCH(tblVerkBerek[[#This Row],[Klant]],tblKlant[Klant],0))</f>
        <v>Noord</v>
      </c>
      <c r="G819" t="str">
        <f>INDEX(tblProd[ProdNaam],MATCH(tblVerkBerek[[#This Row],[Prod]],tblProd[Product],0))</f>
        <v>Prod6</v>
      </c>
      <c r="H819" s="5">
        <f>tblVerkBerek[[#This Row],[Aantal]]*INDEX(tblProd[KostPrijs],MATCH(tblVerkBerek[[#This Row],[Prod]],tblProd[Product],0))</f>
        <v>1500</v>
      </c>
      <c r="I819" s="5">
        <f>tblVerkBerek[[#This Row],[Aantal]]*INDEX(tblProd[VerkPrijs],MATCH(tblVerkBerek[[#This Row],[Prod]],tblProd[Product],0))</f>
        <v>2000</v>
      </c>
      <c r="J819" s="5">
        <f>tblVerkBerek[[#This Row],[Omzet]]-tblVerkBerek[[#This Row],[Kosten]]</f>
        <v>500</v>
      </c>
      <c r="K819" s="4">
        <f>INDEX(tblKlant[Korting],MATCH(tblVerkBerek[[#This Row],[Klant]],tblKlant[Klant],0))</f>
        <v>0</v>
      </c>
      <c r="L819" s="5">
        <f>tblVerkBerek[[#This Row],[Omzet]]*(1-tblVerkBerek[[#This Row],[Korting]])-tblVerkBerek[[#This Row],[Kosten]]</f>
        <v>500</v>
      </c>
    </row>
    <row r="820" spans="2:12" x14ac:dyDescent="0.3">
      <c r="B820" s="1">
        <v>43814</v>
      </c>
      <c r="C820" t="s">
        <v>18</v>
      </c>
      <c r="D820" t="s">
        <v>19</v>
      </c>
      <c r="E820">
        <v>18</v>
      </c>
      <c r="F820" t="str">
        <f>INDEX(tblKlant[Regio],MATCH(tblVerkBerek[[#This Row],[Klant]],tblKlant[Klant],0))</f>
        <v>Noord</v>
      </c>
      <c r="G820" t="str">
        <f>INDEX(tblProd[ProdNaam],MATCH(tblVerkBerek[[#This Row],[Prod]],tblProd[Product],0))</f>
        <v>Prod2</v>
      </c>
      <c r="H820" s="5">
        <f>tblVerkBerek[[#This Row],[Aantal]]*INDEX(tblProd[KostPrijs],MATCH(tblVerkBerek[[#This Row],[Prod]],tblProd[Product],0))</f>
        <v>1980</v>
      </c>
      <c r="I820" s="5">
        <f>tblVerkBerek[[#This Row],[Aantal]]*INDEX(tblProd[VerkPrijs],MATCH(tblVerkBerek[[#This Row],[Prod]],tblProd[Product],0))</f>
        <v>2430</v>
      </c>
      <c r="J820" s="5">
        <f>tblVerkBerek[[#This Row],[Omzet]]-tblVerkBerek[[#This Row],[Kosten]]</f>
        <v>450</v>
      </c>
      <c r="K820" s="4">
        <f>INDEX(tblKlant[Korting],MATCH(tblVerkBerek[[#This Row],[Klant]],tblKlant[Klant],0))</f>
        <v>0</v>
      </c>
      <c r="L820" s="5">
        <f>tblVerkBerek[[#This Row],[Omzet]]*(1-tblVerkBerek[[#This Row],[Korting]])-tblVerkBerek[[#This Row],[Kosten]]</f>
        <v>450</v>
      </c>
    </row>
    <row r="821" spans="2:12" x14ac:dyDescent="0.3">
      <c r="B821" s="1">
        <v>43308</v>
      </c>
      <c r="C821" t="s">
        <v>9</v>
      </c>
      <c r="D821" t="s">
        <v>5</v>
      </c>
      <c r="E821">
        <v>20</v>
      </c>
      <c r="F821" t="str">
        <f>INDEX(tblKlant[Regio],MATCH(tblVerkBerek[[#This Row],[Klant]],tblKlant[Klant],0))</f>
        <v>Noord</v>
      </c>
      <c r="G821" t="str">
        <f>INDEX(tblProd[ProdNaam],MATCH(tblVerkBerek[[#This Row],[Prod]],tblProd[Product],0))</f>
        <v>Prod3</v>
      </c>
      <c r="H821" s="5">
        <f>tblVerkBerek[[#This Row],[Aantal]]*INDEX(tblProd[KostPrijs],MATCH(tblVerkBerek[[#This Row],[Prod]],tblProd[Product],0))</f>
        <v>2400</v>
      </c>
      <c r="I821" s="5">
        <f>tblVerkBerek[[#This Row],[Aantal]]*INDEX(tblProd[VerkPrijs],MATCH(tblVerkBerek[[#This Row],[Prod]],tblProd[Product],0))</f>
        <v>2900</v>
      </c>
      <c r="J821" s="5">
        <f>tblVerkBerek[[#This Row],[Omzet]]-tblVerkBerek[[#This Row],[Kosten]]</f>
        <v>500</v>
      </c>
      <c r="K821" s="4">
        <f>INDEX(tblKlant[Korting],MATCH(tblVerkBerek[[#This Row],[Klant]],tblKlant[Klant],0))</f>
        <v>0.1</v>
      </c>
      <c r="L821" s="5">
        <f>tblVerkBerek[[#This Row],[Omzet]]*(1-tblVerkBerek[[#This Row],[Korting]])-tblVerkBerek[[#This Row],[Kosten]]</f>
        <v>210</v>
      </c>
    </row>
    <row r="822" spans="2:12" x14ac:dyDescent="0.3">
      <c r="B822" s="1">
        <v>43309</v>
      </c>
      <c r="C822" t="s">
        <v>11</v>
      </c>
      <c r="D822" t="s">
        <v>7</v>
      </c>
      <c r="E822">
        <v>11</v>
      </c>
      <c r="F822" t="str">
        <f>INDEX(tblKlant[Regio],MATCH(tblVerkBerek[[#This Row],[Klant]],tblKlant[Klant],0))</f>
        <v>Noord</v>
      </c>
      <c r="G822" t="str">
        <f>INDEX(tblProd[ProdNaam],MATCH(tblVerkBerek[[#This Row],[Prod]],tblProd[Product],0))</f>
        <v>Prod6</v>
      </c>
      <c r="H822" s="5">
        <f>tblVerkBerek[[#This Row],[Aantal]]*INDEX(tblProd[KostPrijs],MATCH(tblVerkBerek[[#This Row],[Prod]],tblProd[Product],0))</f>
        <v>1650</v>
      </c>
      <c r="I822" s="5">
        <f>tblVerkBerek[[#This Row],[Aantal]]*INDEX(tblProd[VerkPrijs],MATCH(tblVerkBerek[[#This Row],[Prod]],tblProd[Product],0))</f>
        <v>2200</v>
      </c>
      <c r="J822" s="5">
        <f>tblVerkBerek[[#This Row],[Omzet]]-tblVerkBerek[[#This Row],[Kosten]]</f>
        <v>550</v>
      </c>
      <c r="K822" s="4">
        <f>INDEX(tblKlant[Korting],MATCH(tblVerkBerek[[#This Row],[Klant]],tblKlant[Klant],0))</f>
        <v>0</v>
      </c>
      <c r="L822" s="5">
        <f>tblVerkBerek[[#This Row],[Omzet]]*(1-tblVerkBerek[[#This Row],[Korting]])-tblVerkBerek[[#This Row],[Kosten]]</f>
        <v>550</v>
      </c>
    </row>
    <row r="823" spans="2:12" x14ac:dyDescent="0.3">
      <c r="B823" s="1">
        <v>43103</v>
      </c>
      <c r="C823" t="s">
        <v>13</v>
      </c>
      <c r="D823" t="s">
        <v>7</v>
      </c>
      <c r="E823">
        <v>20</v>
      </c>
      <c r="F823" t="str">
        <f>INDEX(tblKlant[Regio],MATCH(tblVerkBerek[[#This Row],[Klant]],tblKlant[Klant],0))</f>
        <v>Zuid</v>
      </c>
      <c r="G823" t="str">
        <f>INDEX(tblProd[ProdNaam],MATCH(tblVerkBerek[[#This Row],[Prod]],tblProd[Product],0))</f>
        <v>Prod6</v>
      </c>
      <c r="H823" s="5">
        <f>tblVerkBerek[[#This Row],[Aantal]]*INDEX(tblProd[KostPrijs],MATCH(tblVerkBerek[[#This Row],[Prod]],tblProd[Product],0))</f>
        <v>3000</v>
      </c>
      <c r="I823" s="5">
        <f>tblVerkBerek[[#This Row],[Aantal]]*INDEX(tblProd[VerkPrijs],MATCH(tblVerkBerek[[#This Row],[Prod]],tblProd[Product],0))</f>
        <v>4000</v>
      </c>
      <c r="J823" s="5">
        <f>tblVerkBerek[[#This Row],[Omzet]]-tblVerkBerek[[#This Row],[Kosten]]</f>
        <v>1000</v>
      </c>
      <c r="K823" s="4">
        <f>INDEX(tblKlant[Korting],MATCH(tblVerkBerek[[#This Row],[Klant]],tblKlant[Klant],0))</f>
        <v>0.05</v>
      </c>
      <c r="L823" s="5">
        <f>tblVerkBerek[[#This Row],[Omzet]]*(1-tblVerkBerek[[#This Row],[Korting]])-tblVerkBerek[[#This Row],[Kosten]]</f>
        <v>800</v>
      </c>
    </row>
    <row r="824" spans="2:12" x14ac:dyDescent="0.3">
      <c r="B824" s="1">
        <v>43253</v>
      </c>
      <c r="C824" t="s">
        <v>12</v>
      </c>
      <c r="D824" t="s">
        <v>14</v>
      </c>
      <c r="E824">
        <v>6</v>
      </c>
      <c r="F824" t="str">
        <f>INDEX(tblKlant[Regio],MATCH(tblVerkBerek[[#This Row],[Klant]],tblKlant[Klant],0))</f>
        <v>Noord</v>
      </c>
      <c r="G824" t="str">
        <f>INDEX(tblProd[ProdNaam],MATCH(tblVerkBerek[[#This Row],[Prod]],tblProd[Product],0))</f>
        <v>Prod1</v>
      </c>
      <c r="H824" s="5">
        <f>tblVerkBerek[[#This Row],[Aantal]]*INDEX(tblProd[KostPrijs],MATCH(tblVerkBerek[[#This Row],[Prod]],tblProd[Product],0))</f>
        <v>600</v>
      </c>
      <c r="I824" s="5">
        <f>tblVerkBerek[[#This Row],[Aantal]]*INDEX(tblProd[VerkPrijs],MATCH(tblVerkBerek[[#This Row],[Prod]],tblProd[Product],0))</f>
        <v>750</v>
      </c>
      <c r="J824" s="5">
        <f>tblVerkBerek[[#This Row],[Omzet]]-tblVerkBerek[[#This Row],[Kosten]]</f>
        <v>150</v>
      </c>
      <c r="K824" s="4">
        <f>INDEX(tblKlant[Korting],MATCH(tblVerkBerek[[#This Row],[Klant]],tblKlant[Klant],0))</f>
        <v>0.01</v>
      </c>
      <c r="L824" s="5">
        <f>tblVerkBerek[[#This Row],[Omzet]]*(1-tblVerkBerek[[#This Row],[Korting]])-tblVerkBerek[[#This Row],[Kosten]]</f>
        <v>142.5</v>
      </c>
    </row>
    <row r="825" spans="2:12" x14ac:dyDescent="0.3">
      <c r="B825" s="1">
        <v>43205</v>
      </c>
      <c r="C825" t="s">
        <v>6</v>
      </c>
      <c r="D825" t="s">
        <v>19</v>
      </c>
      <c r="E825">
        <v>17</v>
      </c>
      <c r="F825" t="str">
        <f>INDEX(tblKlant[Regio],MATCH(tblVerkBerek[[#This Row],[Klant]],tblKlant[Klant],0))</f>
        <v>Noord</v>
      </c>
      <c r="G825" t="str">
        <f>INDEX(tblProd[ProdNaam],MATCH(tblVerkBerek[[#This Row],[Prod]],tblProd[Product],0))</f>
        <v>Prod2</v>
      </c>
      <c r="H825" s="5">
        <f>tblVerkBerek[[#This Row],[Aantal]]*INDEX(tblProd[KostPrijs],MATCH(tblVerkBerek[[#This Row],[Prod]],tblProd[Product],0))</f>
        <v>1870</v>
      </c>
      <c r="I825" s="5">
        <f>tblVerkBerek[[#This Row],[Aantal]]*INDEX(tblProd[VerkPrijs],MATCH(tblVerkBerek[[#This Row],[Prod]],tblProd[Product],0))</f>
        <v>2295</v>
      </c>
      <c r="J825" s="5">
        <f>tblVerkBerek[[#This Row],[Omzet]]-tblVerkBerek[[#This Row],[Kosten]]</f>
        <v>425</v>
      </c>
      <c r="K825" s="4">
        <f>INDEX(tblKlant[Korting],MATCH(tblVerkBerek[[#This Row],[Klant]],tblKlant[Klant],0))</f>
        <v>0</v>
      </c>
      <c r="L825" s="5">
        <f>tblVerkBerek[[#This Row],[Omzet]]*(1-tblVerkBerek[[#This Row],[Korting]])-tblVerkBerek[[#This Row],[Kosten]]</f>
        <v>425</v>
      </c>
    </row>
    <row r="826" spans="2:12" x14ac:dyDescent="0.3">
      <c r="B826" s="1">
        <v>43778</v>
      </c>
      <c r="C826" t="s">
        <v>18</v>
      </c>
      <c r="D826" t="s">
        <v>5</v>
      </c>
      <c r="E826">
        <v>18</v>
      </c>
      <c r="F826" t="str">
        <f>INDEX(tblKlant[Regio],MATCH(tblVerkBerek[[#This Row],[Klant]],tblKlant[Klant],0))</f>
        <v>Noord</v>
      </c>
      <c r="G826" t="str">
        <f>INDEX(tblProd[ProdNaam],MATCH(tblVerkBerek[[#This Row],[Prod]],tblProd[Product],0))</f>
        <v>Prod3</v>
      </c>
      <c r="H826" s="5">
        <f>tblVerkBerek[[#This Row],[Aantal]]*INDEX(tblProd[KostPrijs],MATCH(tblVerkBerek[[#This Row],[Prod]],tblProd[Product],0))</f>
        <v>2160</v>
      </c>
      <c r="I826" s="5">
        <f>tblVerkBerek[[#This Row],[Aantal]]*INDEX(tblProd[VerkPrijs],MATCH(tblVerkBerek[[#This Row],[Prod]],tblProd[Product],0))</f>
        <v>2610</v>
      </c>
      <c r="J826" s="5">
        <f>tblVerkBerek[[#This Row],[Omzet]]-tblVerkBerek[[#This Row],[Kosten]]</f>
        <v>450</v>
      </c>
      <c r="K826" s="4">
        <f>INDEX(tblKlant[Korting],MATCH(tblVerkBerek[[#This Row],[Klant]],tblKlant[Klant],0))</f>
        <v>0</v>
      </c>
      <c r="L826" s="5">
        <f>tblVerkBerek[[#This Row],[Omzet]]*(1-tblVerkBerek[[#This Row],[Korting]])-tblVerkBerek[[#This Row],[Kosten]]</f>
        <v>450</v>
      </c>
    </row>
    <row r="827" spans="2:12" x14ac:dyDescent="0.3">
      <c r="B827" s="1">
        <v>43363</v>
      </c>
      <c r="C827" t="s">
        <v>18</v>
      </c>
      <c r="D827" t="s">
        <v>5</v>
      </c>
      <c r="E827">
        <v>6</v>
      </c>
      <c r="F827" t="str">
        <f>INDEX(tblKlant[Regio],MATCH(tblVerkBerek[[#This Row],[Klant]],tblKlant[Klant],0))</f>
        <v>Noord</v>
      </c>
      <c r="G827" t="str">
        <f>INDEX(tblProd[ProdNaam],MATCH(tblVerkBerek[[#This Row],[Prod]],tblProd[Product],0))</f>
        <v>Prod3</v>
      </c>
      <c r="H827" s="5">
        <f>tblVerkBerek[[#This Row],[Aantal]]*INDEX(tblProd[KostPrijs],MATCH(tblVerkBerek[[#This Row],[Prod]],tblProd[Product],0))</f>
        <v>720</v>
      </c>
      <c r="I827" s="5">
        <f>tblVerkBerek[[#This Row],[Aantal]]*INDEX(tblProd[VerkPrijs],MATCH(tblVerkBerek[[#This Row],[Prod]],tblProd[Product],0))</f>
        <v>870</v>
      </c>
      <c r="J827" s="5">
        <f>tblVerkBerek[[#This Row],[Omzet]]-tblVerkBerek[[#This Row],[Kosten]]</f>
        <v>150</v>
      </c>
      <c r="K827" s="4">
        <f>INDEX(tblKlant[Korting],MATCH(tblVerkBerek[[#This Row],[Klant]],tblKlant[Klant],0))</f>
        <v>0</v>
      </c>
      <c r="L827" s="5">
        <f>tblVerkBerek[[#This Row],[Omzet]]*(1-tblVerkBerek[[#This Row],[Korting]])-tblVerkBerek[[#This Row],[Kosten]]</f>
        <v>150</v>
      </c>
    </row>
    <row r="828" spans="2:12" x14ac:dyDescent="0.3">
      <c r="B828" s="1">
        <v>43401</v>
      </c>
      <c r="C828" t="s">
        <v>8</v>
      </c>
      <c r="D828" t="s">
        <v>7</v>
      </c>
      <c r="E828">
        <v>7</v>
      </c>
      <c r="F828" t="str">
        <f>INDEX(tblKlant[Regio],MATCH(tblVerkBerek[[#This Row],[Klant]],tblKlant[Klant],0))</f>
        <v>Zuid</v>
      </c>
      <c r="G828" t="str">
        <f>INDEX(tblProd[ProdNaam],MATCH(tblVerkBerek[[#This Row],[Prod]],tblProd[Product],0))</f>
        <v>Prod6</v>
      </c>
      <c r="H828" s="5">
        <f>tblVerkBerek[[#This Row],[Aantal]]*INDEX(tblProd[KostPrijs],MATCH(tblVerkBerek[[#This Row],[Prod]],tblProd[Product],0))</f>
        <v>1050</v>
      </c>
      <c r="I828" s="5">
        <f>tblVerkBerek[[#This Row],[Aantal]]*INDEX(tblProd[VerkPrijs],MATCH(tblVerkBerek[[#This Row],[Prod]],tblProd[Product],0))</f>
        <v>1400</v>
      </c>
      <c r="J828" s="5">
        <f>tblVerkBerek[[#This Row],[Omzet]]-tblVerkBerek[[#This Row],[Kosten]]</f>
        <v>350</v>
      </c>
      <c r="K828" s="4">
        <f>INDEX(tblKlant[Korting],MATCH(tblVerkBerek[[#This Row],[Klant]],tblKlant[Klant],0))</f>
        <v>0.01</v>
      </c>
      <c r="L828" s="5">
        <f>tblVerkBerek[[#This Row],[Omzet]]*(1-tblVerkBerek[[#This Row],[Korting]])-tblVerkBerek[[#This Row],[Kosten]]</f>
        <v>336</v>
      </c>
    </row>
    <row r="829" spans="2:12" x14ac:dyDescent="0.3">
      <c r="B829" s="1">
        <v>43257</v>
      </c>
      <c r="C829" t="s">
        <v>6</v>
      </c>
      <c r="D829" t="s">
        <v>5</v>
      </c>
      <c r="E829">
        <v>19</v>
      </c>
      <c r="F829" t="str">
        <f>INDEX(tblKlant[Regio],MATCH(tblVerkBerek[[#This Row],[Klant]],tblKlant[Klant],0))</f>
        <v>Noord</v>
      </c>
      <c r="G829" t="str">
        <f>INDEX(tblProd[ProdNaam],MATCH(tblVerkBerek[[#This Row],[Prod]],tblProd[Product],0))</f>
        <v>Prod3</v>
      </c>
      <c r="H829" s="5">
        <f>tblVerkBerek[[#This Row],[Aantal]]*INDEX(tblProd[KostPrijs],MATCH(tblVerkBerek[[#This Row],[Prod]],tblProd[Product],0))</f>
        <v>2280</v>
      </c>
      <c r="I829" s="5">
        <f>tblVerkBerek[[#This Row],[Aantal]]*INDEX(tblProd[VerkPrijs],MATCH(tblVerkBerek[[#This Row],[Prod]],tblProd[Product],0))</f>
        <v>2755</v>
      </c>
      <c r="J829" s="5">
        <f>tblVerkBerek[[#This Row],[Omzet]]-tblVerkBerek[[#This Row],[Kosten]]</f>
        <v>475</v>
      </c>
      <c r="K829" s="4">
        <f>INDEX(tblKlant[Korting],MATCH(tblVerkBerek[[#This Row],[Klant]],tblKlant[Klant],0))</f>
        <v>0</v>
      </c>
      <c r="L829" s="5">
        <f>tblVerkBerek[[#This Row],[Omzet]]*(1-tblVerkBerek[[#This Row],[Korting]])-tblVerkBerek[[#This Row],[Kosten]]</f>
        <v>475</v>
      </c>
    </row>
    <row r="830" spans="2:12" x14ac:dyDescent="0.3">
      <c r="B830" s="1">
        <v>43127</v>
      </c>
      <c r="C830" t="s">
        <v>6</v>
      </c>
      <c r="D830" t="s">
        <v>19</v>
      </c>
      <c r="E830">
        <v>12</v>
      </c>
      <c r="F830" t="str">
        <f>INDEX(tblKlant[Regio],MATCH(tblVerkBerek[[#This Row],[Klant]],tblKlant[Klant],0))</f>
        <v>Noord</v>
      </c>
      <c r="G830" t="str">
        <f>INDEX(tblProd[ProdNaam],MATCH(tblVerkBerek[[#This Row],[Prod]],tblProd[Product],0))</f>
        <v>Prod2</v>
      </c>
      <c r="H830" s="5">
        <f>tblVerkBerek[[#This Row],[Aantal]]*INDEX(tblProd[KostPrijs],MATCH(tblVerkBerek[[#This Row],[Prod]],tblProd[Product],0))</f>
        <v>1320</v>
      </c>
      <c r="I830" s="5">
        <f>tblVerkBerek[[#This Row],[Aantal]]*INDEX(tblProd[VerkPrijs],MATCH(tblVerkBerek[[#This Row],[Prod]],tblProd[Product],0))</f>
        <v>1620</v>
      </c>
      <c r="J830" s="5">
        <f>tblVerkBerek[[#This Row],[Omzet]]-tblVerkBerek[[#This Row],[Kosten]]</f>
        <v>300</v>
      </c>
      <c r="K830" s="4">
        <f>INDEX(tblKlant[Korting],MATCH(tblVerkBerek[[#This Row],[Klant]],tblKlant[Klant],0))</f>
        <v>0</v>
      </c>
      <c r="L830" s="5">
        <f>tblVerkBerek[[#This Row],[Omzet]]*(1-tblVerkBerek[[#This Row],[Korting]])-tblVerkBerek[[#This Row],[Kosten]]</f>
        <v>300</v>
      </c>
    </row>
    <row r="831" spans="2:12" x14ac:dyDescent="0.3">
      <c r="B831" s="1">
        <v>43154</v>
      </c>
      <c r="C831" t="s">
        <v>13</v>
      </c>
      <c r="D831" t="s">
        <v>16</v>
      </c>
      <c r="E831">
        <v>18</v>
      </c>
      <c r="F831" t="str">
        <f>INDEX(tblKlant[Regio],MATCH(tblVerkBerek[[#This Row],[Klant]],tblKlant[Klant],0))</f>
        <v>Zuid</v>
      </c>
      <c r="G831" t="str">
        <f>INDEX(tblProd[ProdNaam],MATCH(tblVerkBerek[[#This Row],[Prod]],tblProd[Product],0))</f>
        <v>Prod5</v>
      </c>
      <c r="H831" s="5">
        <f>tblVerkBerek[[#This Row],[Aantal]]*INDEX(tblProd[KostPrijs],MATCH(tblVerkBerek[[#This Row],[Prod]],tblProd[Product],0))</f>
        <v>2520</v>
      </c>
      <c r="I831" s="5">
        <f>tblVerkBerek[[#This Row],[Aantal]]*INDEX(tblProd[VerkPrijs],MATCH(tblVerkBerek[[#This Row],[Prod]],tblProd[Product],0))</f>
        <v>3240</v>
      </c>
      <c r="J831" s="5">
        <f>tblVerkBerek[[#This Row],[Omzet]]-tblVerkBerek[[#This Row],[Kosten]]</f>
        <v>720</v>
      </c>
      <c r="K831" s="4">
        <f>INDEX(tblKlant[Korting],MATCH(tblVerkBerek[[#This Row],[Klant]],tblKlant[Klant],0))</f>
        <v>0.05</v>
      </c>
      <c r="L831" s="5">
        <f>tblVerkBerek[[#This Row],[Omzet]]*(1-tblVerkBerek[[#This Row],[Korting]])-tblVerkBerek[[#This Row],[Kosten]]</f>
        <v>558</v>
      </c>
    </row>
    <row r="832" spans="2:12" x14ac:dyDescent="0.3">
      <c r="B832" s="1">
        <v>43440</v>
      </c>
      <c r="C832" t="s">
        <v>15</v>
      </c>
      <c r="D832" t="s">
        <v>19</v>
      </c>
      <c r="E832">
        <v>20</v>
      </c>
      <c r="F832" t="str">
        <f>INDEX(tblKlant[Regio],MATCH(tblVerkBerek[[#This Row],[Klant]],tblKlant[Klant],0))</f>
        <v>Noord</v>
      </c>
      <c r="G832" t="str">
        <f>INDEX(tblProd[ProdNaam],MATCH(tblVerkBerek[[#This Row],[Prod]],tblProd[Product],0))</f>
        <v>Prod2</v>
      </c>
      <c r="H832" s="5">
        <f>tblVerkBerek[[#This Row],[Aantal]]*INDEX(tblProd[KostPrijs],MATCH(tblVerkBerek[[#This Row],[Prod]],tblProd[Product],0))</f>
        <v>2200</v>
      </c>
      <c r="I832" s="5">
        <f>tblVerkBerek[[#This Row],[Aantal]]*INDEX(tblProd[VerkPrijs],MATCH(tblVerkBerek[[#This Row],[Prod]],tblProd[Product],0))</f>
        <v>2700</v>
      </c>
      <c r="J832" s="5">
        <f>tblVerkBerek[[#This Row],[Omzet]]-tblVerkBerek[[#This Row],[Kosten]]</f>
        <v>500</v>
      </c>
      <c r="K832" s="4">
        <f>INDEX(tblKlant[Korting],MATCH(tblVerkBerek[[#This Row],[Klant]],tblKlant[Klant],0))</f>
        <v>0.01</v>
      </c>
      <c r="L832" s="5">
        <f>tblVerkBerek[[#This Row],[Omzet]]*(1-tblVerkBerek[[#This Row],[Korting]])-tblVerkBerek[[#This Row],[Kosten]]</f>
        <v>473</v>
      </c>
    </row>
    <row r="833" spans="2:12" x14ac:dyDescent="0.3">
      <c r="B833" s="1">
        <v>43902</v>
      </c>
      <c r="C833" t="s">
        <v>15</v>
      </c>
      <c r="D833" t="s">
        <v>5</v>
      </c>
      <c r="E833">
        <v>12</v>
      </c>
      <c r="F833" t="str">
        <f>INDEX(tblKlant[Regio],MATCH(tblVerkBerek[[#This Row],[Klant]],tblKlant[Klant],0))</f>
        <v>Noord</v>
      </c>
      <c r="G833" t="str">
        <f>INDEX(tblProd[ProdNaam],MATCH(tblVerkBerek[[#This Row],[Prod]],tblProd[Product],0))</f>
        <v>Prod3</v>
      </c>
      <c r="H833" s="5">
        <f>tblVerkBerek[[#This Row],[Aantal]]*INDEX(tblProd[KostPrijs],MATCH(tblVerkBerek[[#This Row],[Prod]],tblProd[Product],0))</f>
        <v>1440</v>
      </c>
      <c r="I833" s="5">
        <f>tblVerkBerek[[#This Row],[Aantal]]*INDEX(tblProd[VerkPrijs],MATCH(tblVerkBerek[[#This Row],[Prod]],tblProd[Product],0))</f>
        <v>1740</v>
      </c>
      <c r="J833" s="5">
        <f>tblVerkBerek[[#This Row],[Omzet]]-tblVerkBerek[[#This Row],[Kosten]]</f>
        <v>300</v>
      </c>
      <c r="K833" s="4">
        <f>INDEX(tblKlant[Korting],MATCH(tblVerkBerek[[#This Row],[Klant]],tblKlant[Klant],0))</f>
        <v>0.01</v>
      </c>
      <c r="L833" s="5">
        <f>tblVerkBerek[[#This Row],[Omzet]]*(1-tblVerkBerek[[#This Row],[Korting]])-tblVerkBerek[[#This Row],[Kosten]]</f>
        <v>282.59999999999991</v>
      </c>
    </row>
    <row r="834" spans="2:12" x14ac:dyDescent="0.3">
      <c r="B834" s="1">
        <v>43859</v>
      </c>
      <c r="C834" t="s">
        <v>11</v>
      </c>
      <c r="D834" t="s">
        <v>16</v>
      </c>
      <c r="E834">
        <v>13</v>
      </c>
      <c r="F834" t="str">
        <f>INDEX(tblKlant[Regio],MATCH(tblVerkBerek[[#This Row],[Klant]],tblKlant[Klant],0))</f>
        <v>Noord</v>
      </c>
      <c r="G834" t="str">
        <f>INDEX(tblProd[ProdNaam],MATCH(tblVerkBerek[[#This Row],[Prod]],tblProd[Product],0))</f>
        <v>Prod5</v>
      </c>
      <c r="H834" s="5">
        <f>tblVerkBerek[[#This Row],[Aantal]]*INDEX(tblProd[KostPrijs],MATCH(tblVerkBerek[[#This Row],[Prod]],tblProd[Product],0))</f>
        <v>1820</v>
      </c>
      <c r="I834" s="5">
        <f>tblVerkBerek[[#This Row],[Aantal]]*INDEX(tblProd[VerkPrijs],MATCH(tblVerkBerek[[#This Row],[Prod]],tblProd[Product],0))</f>
        <v>2340</v>
      </c>
      <c r="J834" s="5">
        <f>tblVerkBerek[[#This Row],[Omzet]]-tblVerkBerek[[#This Row],[Kosten]]</f>
        <v>520</v>
      </c>
      <c r="K834" s="4">
        <f>INDEX(tblKlant[Korting],MATCH(tblVerkBerek[[#This Row],[Klant]],tblKlant[Klant],0))</f>
        <v>0</v>
      </c>
      <c r="L834" s="5">
        <f>tblVerkBerek[[#This Row],[Omzet]]*(1-tblVerkBerek[[#This Row],[Korting]])-tblVerkBerek[[#This Row],[Kosten]]</f>
        <v>520</v>
      </c>
    </row>
    <row r="835" spans="2:12" x14ac:dyDescent="0.3">
      <c r="B835" s="1">
        <v>43183</v>
      </c>
      <c r="C835" t="s">
        <v>11</v>
      </c>
      <c r="D835" t="s">
        <v>19</v>
      </c>
      <c r="E835">
        <v>8</v>
      </c>
      <c r="F835" t="str">
        <f>INDEX(tblKlant[Regio],MATCH(tblVerkBerek[[#This Row],[Klant]],tblKlant[Klant],0))</f>
        <v>Noord</v>
      </c>
      <c r="G835" t="str">
        <f>INDEX(tblProd[ProdNaam],MATCH(tblVerkBerek[[#This Row],[Prod]],tblProd[Product],0))</f>
        <v>Prod2</v>
      </c>
      <c r="H835" s="5">
        <f>tblVerkBerek[[#This Row],[Aantal]]*INDEX(tblProd[KostPrijs],MATCH(tblVerkBerek[[#This Row],[Prod]],tblProd[Product],0))</f>
        <v>880</v>
      </c>
      <c r="I835" s="5">
        <f>tblVerkBerek[[#This Row],[Aantal]]*INDEX(tblProd[VerkPrijs],MATCH(tblVerkBerek[[#This Row],[Prod]],tblProd[Product],0))</f>
        <v>1080</v>
      </c>
      <c r="J835" s="5">
        <f>tblVerkBerek[[#This Row],[Omzet]]-tblVerkBerek[[#This Row],[Kosten]]</f>
        <v>200</v>
      </c>
      <c r="K835" s="4">
        <f>INDEX(tblKlant[Korting],MATCH(tblVerkBerek[[#This Row],[Klant]],tblKlant[Klant],0))</f>
        <v>0</v>
      </c>
      <c r="L835" s="5">
        <f>tblVerkBerek[[#This Row],[Omzet]]*(1-tblVerkBerek[[#This Row],[Korting]])-tblVerkBerek[[#This Row],[Kosten]]</f>
        <v>200</v>
      </c>
    </row>
    <row r="836" spans="2:12" x14ac:dyDescent="0.3">
      <c r="B836" s="1">
        <v>43181</v>
      </c>
      <c r="C836" t="s">
        <v>13</v>
      </c>
      <c r="D836" t="s">
        <v>14</v>
      </c>
      <c r="E836">
        <v>8</v>
      </c>
      <c r="F836" t="str">
        <f>INDEX(tblKlant[Regio],MATCH(tblVerkBerek[[#This Row],[Klant]],tblKlant[Klant],0))</f>
        <v>Zuid</v>
      </c>
      <c r="G836" t="str">
        <f>INDEX(tblProd[ProdNaam],MATCH(tblVerkBerek[[#This Row],[Prod]],tblProd[Product],0))</f>
        <v>Prod1</v>
      </c>
      <c r="H836" s="5">
        <f>tblVerkBerek[[#This Row],[Aantal]]*INDEX(tblProd[KostPrijs],MATCH(tblVerkBerek[[#This Row],[Prod]],tblProd[Product],0))</f>
        <v>800</v>
      </c>
      <c r="I836" s="5">
        <f>tblVerkBerek[[#This Row],[Aantal]]*INDEX(tblProd[VerkPrijs],MATCH(tblVerkBerek[[#This Row],[Prod]],tblProd[Product],0))</f>
        <v>1000</v>
      </c>
      <c r="J836" s="5">
        <f>tblVerkBerek[[#This Row],[Omzet]]-tblVerkBerek[[#This Row],[Kosten]]</f>
        <v>200</v>
      </c>
      <c r="K836" s="4">
        <f>INDEX(tblKlant[Korting],MATCH(tblVerkBerek[[#This Row],[Klant]],tblKlant[Klant],0))</f>
        <v>0.05</v>
      </c>
      <c r="L836" s="5">
        <f>tblVerkBerek[[#This Row],[Omzet]]*(1-tblVerkBerek[[#This Row],[Korting]])-tblVerkBerek[[#This Row],[Kosten]]</f>
        <v>150</v>
      </c>
    </row>
    <row r="837" spans="2:12" x14ac:dyDescent="0.3">
      <c r="B837" s="1">
        <v>43568</v>
      </c>
      <c r="C837" t="s">
        <v>12</v>
      </c>
      <c r="D837" t="s">
        <v>10</v>
      </c>
      <c r="E837">
        <v>20</v>
      </c>
      <c r="F837" t="str">
        <f>INDEX(tblKlant[Regio],MATCH(tblVerkBerek[[#This Row],[Klant]],tblKlant[Klant],0))</f>
        <v>Noord</v>
      </c>
      <c r="G837" t="str">
        <f>INDEX(tblProd[ProdNaam],MATCH(tblVerkBerek[[#This Row],[Prod]],tblProd[Product],0))</f>
        <v>Prod4</v>
      </c>
      <c r="H837" s="5">
        <f>tblVerkBerek[[#This Row],[Aantal]]*INDEX(tblProd[KostPrijs],MATCH(tblVerkBerek[[#This Row],[Prod]],tblProd[Product],0))</f>
        <v>2600</v>
      </c>
      <c r="I837" s="5">
        <f>tblVerkBerek[[#This Row],[Aantal]]*INDEX(tblProd[VerkPrijs],MATCH(tblVerkBerek[[#This Row],[Prod]],tblProd[Product],0))</f>
        <v>3200</v>
      </c>
      <c r="J837" s="5">
        <f>tblVerkBerek[[#This Row],[Omzet]]-tblVerkBerek[[#This Row],[Kosten]]</f>
        <v>600</v>
      </c>
      <c r="K837" s="4">
        <f>INDEX(tblKlant[Korting],MATCH(tblVerkBerek[[#This Row],[Klant]],tblKlant[Klant],0))</f>
        <v>0.01</v>
      </c>
      <c r="L837" s="5">
        <f>tblVerkBerek[[#This Row],[Omzet]]*(1-tblVerkBerek[[#This Row],[Korting]])-tblVerkBerek[[#This Row],[Kosten]]</f>
        <v>568</v>
      </c>
    </row>
    <row r="838" spans="2:12" x14ac:dyDescent="0.3">
      <c r="B838" s="1">
        <v>43875</v>
      </c>
      <c r="C838" t="s">
        <v>8</v>
      </c>
      <c r="D838" t="s">
        <v>7</v>
      </c>
      <c r="E838">
        <v>15</v>
      </c>
      <c r="F838" t="str">
        <f>INDEX(tblKlant[Regio],MATCH(tblVerkBerek[[#This Row],[Klant]],tblKlant[Klant],0))</f>
        <v>Zuid</v>
      </c>
      <c r="G838" t="str">
        <f>INDEX(tblProd[ProdNaam],MATCH(tblVerkBerek[[#This Row],[Prod]],tblProd[Product],0))</f>
        <v>Prod6</v>
      </c>
      <c r="H838" s="5">
        <f>tblVerkBerek[[#This Row],[Aantal]]*INDEX(tblProd[KostPrijs],MATCH(tblVerkBerek[[#This Row],[Prod]],tblProd[Product],0))</f>
        <v>2250</v>
      </c>
      <c r="I838" s="5">
        <f>tblVerkBerek[[#This Row],[Aantal]]*INDEX(tblProd[VerkPrijs],MATCH(tblVerkBerek[[#This Row],[Prod]],tblProd[Product],0))</f>
        <v>3000</v>
      </c>
      <c r="J838" s="5">
        <f>tblVerkBerek[[#This Row],[Omzet]]-tblVerkBerek[[#This Row],[Kosten]]</f>
        <v>750</v>
      </c>
      <c r="K838" s="4">
        <f>INDEX(tblKlant[Korting],MATCH(tblVerkBerek[[#This Row],[Klant]],tblKlant[Klant],0))</f>
        <v>0.01</v>
      </c>
      <c r="L838" s="5">
        <f>tblVerkBerek[[#This Row],[Omzet]]*(1-tblVerkBerek[[#This Row],[Korting]])-tblVerkBerek[[#This Row],[Kosten]]</f>
        <v>720</v>
      </c>
    </row>
    <row r="839" spans="2:12" x14ac:dyDescent="0.3">
      <c r="B839" s="1">
        <v>43791</v>
      </c>
      <c r="C839" t="s">
        <v>9</v>
      </c>
      <c r="D839" t="s">
        <v>5</v>
      </c>
      <c r="E839">
        <v>15</v>
      </c>
      <c r="F839" t="str">
        <f>INDEX(tblKlant[Regio],MATCH(tblVerkBerek[[#This Row],[Klant]],tblKlant[Klant],0))</f>
        <v>Noord</v>
      </c>
      <c r="G839" t="str">
        <f>INDEX(tblProd[ProdNaam],MATCH(tblVerkBerek[[#This Row],[Prod]],tblProd[Product],0))</f>
        <v>Prod3</v>
      </c>
      <c r="H839" s="5">
        <f>tblVerkBerek[[#This Row],[Aantal]]*INDEX(tblProd[KostPrijs],MATCH(tblVerkBerek[[#This Row],[Prod]],tblProd[Product],0))</f>
        <v>1800</v>
      </c>
      <c r="I839" s="5">
        <f>tblVerkBerek[[#This Row],[Aantal]]*INDEX(tblProd[VerkPrijs],MATCH(tblVerkBerek[[#This Row],[Prod]],tblProd[Product],0))</f>
        <v>2175</v>
      </c>
      <c r="J839" s="5">
        <f>tblVerkBerek[[#This Row],[Omzet]]-tblVerkBerek[[#This Row],[Kosten]]</f>
        <v>375</v>
      </c>
      <c r="K839" s="4">
        <f>INDEX(tblKlant[Korting],MATCH(tblVerkBerek[[#This Row],[Klant]],tblKlant[Klant],0))</f>
        <v>0.1</v>
      </c>
      <c r="L839" s="5">
        <f>tblVerkBerek[[#This Row],[Omzet]]*(1-tblVerkBerek[[#This Row],[Korting]])-tblVerkBerek[[#This Row],[Kosten]]</f>
        <v>157.5</v>
      </c>
    </row>
    <row r="840" spans="2:12" x14ac:dyDescent="0.3">
      <c r="B840" s="1">
        <v>43245</v>
      </c>
      <c r="C840" t="s">
        <v>4</v>
      </c>
      <c r="D840" t="s">
        <v>19</v>
      </c>
      <c r="E840">
        <v>14</v>
      </c>
      <c r="F840" t="str">
        <f>INDEX(tblKlant[Regio],MATCH(tblVerkBerek[[#This Row],[Klant]],tblKlant[Klant],0))</f>
        <v>Zuid</v>
      </c>
      <c r="G840" t="str">
        <f>INDEX(tblProd[ProdNaam],MATCH(tblVerkBerek[[#This Row],[Prod]],tblProd[Product],0))</f>
        <v>Prod2</v>
      </c>
      <c r="H840" s="5">
        <f>tblVerkBerek[[#This Row],[Aantal]]*INDEX(tblProd[KostPrijs],MATCH(tblVerkBerek[[#This Row],[Prod]],tblProd[Product],0))</f>
        <v>1540</v>
      </c>
      <c r="I840" s="5">
        <f>tblVerkBerek[[#This Row],[Aantal]]*INDEX(tblProd[VerkPrijs],MATCH(tblVerkBerek[[#This Row],[Prod]],tblProd[Product],0))</f>
        <v>1890</v>
      </c>
      <c r="J840" s="5">
        <f>tblVerkBerek[[#This Row],[Omzet]]-tblVerkBerek[[#This Row],[Kosten]]</f>
        <v>350</v>
      </c>
      <c r="K840" s="4">
        <f>INDEX(tblKlant[Korting],MATCH(tblVerkBerek[[#This Row],[Klant]],tblKlant[Klant],0))</f>
        <v>0.05</v>
      </c>
      <c r="L840" s="5">
        <f>tblVerkBerek[[#This Row],[Omzet]]*(1-tblVerkBerek[[#This Row],[Korting]])-tblVerkBerek[[#This Row],[Kosten]]</f>
        <v>255.5</v>
      </c>
    </row>
    <row r="841" spans="2:12" x14ac:dyDescent="0.3">
      <c r="B841" s="1">
        <v>43392</v>
      </c>
      <c r="C841" t="s">
        <v>15</v>
      </c>
      <c r="D841" t="s">
        <v>10</v>
      </c>
      <c r="E841">
        <v>14</v>
      </c>
      <c r="F841" t="str">
        <f>INDEX(tblKlant[Regio],MATCH(tblVerkBerek[[#This Row],[Klant]],tblKlant[Klant],0))</f>
        <v>Noord</v>
      </c>
      <c r="G841" t="str">
        <f>INDEX(tblProd[ProdNaam],MATCH(tblVerkBerek[[#This Row],[Prod]],tblProd[Product],0))</f>
        <v>Prod4</v>
      </c>
      <c r="H841" s="5">
        <f>tblVerkBerek[[#This Row],[Aantal]]*INDEX(tblProd[KostPrijs],MATCH(tblVerkBerek[[#This Row],[Prod]],tblProd[Product],0))</f>
        <v>1820</v>
      </c>
      <c r="I841" s="5">
        <f>tblVerkBerek[[#This Row],[Aantal]]*INDEX(tblProd[VerkPrijs],MATCH(tblVerkBerek[[#This Row],[Prod]],tblProd[Product],0))</f>
        <v>2240</v>
      </c>
      <c r="J841" s="5">
        <f>tblVerkBerek[[#This Row],[Omzet]]-tblVerkBerek[[#This Row],[Kosten]]</f>
        <v>420</v>
      </c>
      <c r="K841" s="4">
        <f>INDEX(tblKlant[Korting],MATCH(tblVerkBerek[[#This Row],[Klant]],tblKlant[Klant],0))</f>
        <v>0.01</v>
      </c>
      <c r="L841" s="5">
        <f>tblVerkBerek[[#This Row],[Omzet]]*(1-tblVerkBerek[[#This Row],[Korting]])-tblVerkBerek[[#This Row],[Kosten]]</f>
        <v>397.59999999999991</v>
      </c>
    </row>
    <row r="842" spans="2:12" x14ac:dyDescent="0.3">
      <c r="B842" s="1">
        <v>43913</v>
      </c>
      <c r="C842" t="s">
        <v>6</v>
      </c>
      <c r="D842" t="s">
        <v>16</v>
      </c>
      <c r="E842">
        <v>15</v>
      </c>
      <c r="F842" t="str">
        <f>INDEX(tblKlant[Regio],MATCH(tblVerkBerek[[#This Row],[Klant]],tblKlant[Klant],0))</f>
        <v>Noord</v>
      </c>
      <c r="G842" t="str">
        <f>INDEX(tblProd[ProdNaam],MATCH(tblVerkBerek[[#This Row],[Prod]],tblProd[Product],0))</f>
        <v>Prod5</v>
      </c>
      <c r="H842" s="5">
        <f>tblVerkBerek[[#This Row],[Aantal]]*INDEX(tblProd[KostPrijs],MATCH(tblVerkBerek[[#This Row],[Prod]],tblProd[Product],0))</f>
        <v>2100</v>
      </c>
      <c r="I842" s="5">
        <f>tblVerkBerek[[#This Row],[Aantal]]*INDEX(tblProd[VerkPrijs],MATCH(tblVerkBerek[[#This Row],[Prod]],tblProd[Product],0))</f>
        <v>2700</v>
      </c>
      <c r="J842" s="5">
        <f>tblVerkBerek[[#This Row],[Omzet]]-tblVerkBerek[[#This Row],[Kosten]]</f>
        <v>600</v>
      </c>
      <c r="K842" s="4">
        <f>INDEX(tblKlant[Korting],MATCH(tblVerkBerek[[#This Row],[Klant]],tblKlant[Klant],0))</f>
        <v>0</v>
      </c>
      <c r="L842" s="5">
        <f>tblVerkBerek[[#This Row],[Omzet]]*(1-tblVerkBerek[[#This Row],[Korting]])-tblVerkBerek[[#This Row],[Kosten]]</f>
        <v>600</v>
      </c>
    </row>
    <row r="843" spans="2:12" x14ac:dyDescent="0.3">
      <c r="B843" s="1">
        <v>43662</v>
      </c>
      <c r="C843" t="s">
        <v>8</v>
      </c>
      <c r="D843" t="s">
        <v>16</v>
      </c>
      <c r="E843">
        <v>20</v>
      </c>
      <c r="F843" t="str">
        <f>INDEX(tblKlant[Regio],MATCH(tblVerkBerek[[#This Row],[Klant]],tblKlant[Klant],0))</f>
        <v>Zuid</v>
      </c>
      <c r="G843" t="str">
        <f>INDEX(tblProd[ProdNaam],MATCH(tblVerkBerek[[#This Row],[Prod]],tblProd[Product],0))</f>
        <v>Prod5</v>
      </c>
      <c r="H843" s="5">
        <f>tblVerkBerek[[#This Row],[Aantal]]*INDEX(tblProd[KostPrijs],MATCH(tblVerkBerek[[#This Row],[Prod]],tblProd[Product],0))</f>
        <v>2800</v>
      </c>
      <c r="I843" s="5">
        <f>tblVerkBerek[[#This Row],[Aantal]]*INDEX(tblProd[VerkPrijs],MATCH(tblVerkBerek[[#This Row],[Prod]],tblProd[Product],0))</f>
        <v>3600</v>
      </c>
      <c r="J843" s="5">
        <f>tblVerkBerek[[#This Row],[Omzet]]-tblVerkBerek[[#This Row],[Kosten]]</f>
        <v>800</v>
      </c>
      <c r="K843" s="4">
        <f>INDEX(tblKlant[Korting],MATCH(tblVerkBerek[[#This Row],[Klant]],tblKlant[Klant],0))</f>
        <v>0.01</v>
      </c>
      <c r="L843" s="5">
        <f>tblVerkBerek[[#This Row],[Omzet]]*(1-tblVerkBerek[[#This Row],[Korting]])-tblVerkBerek[[#This Row],[Kosten]]</f>
        <v>764</v>
      </c>
    </row>
    <row r="844" spans="2:12" x14ac:dyDescent="0.3">
      <c r="B844" s="1">
        <v>43843</v>
      </c>
      <c r="C844" t="s">
        <v>8</v>
      </c>
      <c r="D844" t="s">
        <v>19</v>
      </c>
      <c r="E844">
        <v>6</v>
      </c>
      <c r="F844" t="str">
        <f>INDEX(tblKlant[Regio],MATCH(tblVerkBerek[[#This Row],[Klant]],tblKlant[Klant],0))</f>
        <v>Zuid</v>
      </c>
      <c r="G844" t="str">
        <f>INDEX(tblProd[ProdNaam],MATCH(tblVerkBerek[[#This Row],[Prod]],tblProd[Product],0))</f>
        <v>Prod2</v>
      </c>
      <c r="H844" s="5">
        <f>tblVerkBerek[[#This Row],[Aantal]]*INDEX(tblProd[KostPrijs],MATCH(tblVerkBerek[[#This Row],[Prod]],tblProd[Product],0))</f>
        <v>660</v>
      </c>
      <c r="I844" s="5">
        <f>tblVerkBerek[[#This Row],[Aantal]]*INDEX(tblProd[VerkPrijs],MATCH(tblVerkBerek[[#This Row],[Prod]],tblProd[Product],0))</f>
        <v>810</v>
      </c>
      <c r="J844" s="5">
        <f>tblVerkBerek[[#This Row],[Omzet]]-tblVerkBerek[[#This Row],[Kosten]]</f>
        <v>150</v>
      </c>
      <c r="K844" s="4">
        <f>INDEX(tblKlant[Korting],MATCH(tblVerkBerek[[#This Row],[Klant]],tblKlant[Klant],0))</f>
        <v>0.01</v>
      </c>
      <c r="L844" s="5">
        <f>tblVerkBerek[[#This Row],[Omzet]]*(1-tblVerkBerek[[#This Row],[Korting]])-tblVerkBerek[[#This Row],[Kosten]]</f>
        <v>141.89999999999998</v>
      </c>
    </row>
    <row r="845" spans="2:12" x14ac:dyDescent="0.3">
      <c r="B845" s="1">
        <v>43569</v>
      </c>
      <c r="C845" t="s">
        <v>12</v>
      </c>
      <c r="D845" t="s">
        <v>14</v>
      </c>
      <c r="E845">
        <v>12</v>
      </c>
      <c r="F845" t="str">
        <f>INDEX(tblKlant[Regio],MATCH(tblVerkBerek[[#This Row],[Klant]],tblKlant[Klant],0))</f>
        <v>Noord</v>
      </c>
      <c r="G845" t="str">
        <f>INDEX(tblProd[ProdNaam],MATCH(tblVerkBerek[[#This Row],[Prod]],tblProd[Product],0))</f>
        <v>Prod1</v>
      </c>
      <c r="H845" s="5">
        <f>tblVerkBerek[[#This Row],[Aantal]]*INDEX(tblProd[KostPrijs],MATCH(tblVerkBerek[[#This Row],[Prod]],tblProd[Product],0))</f>
        <v>1200</v>
      </c>
      <c r="I845" s="5">
        <f>tblVerkBerek[[#This Row],[Aantal]]*INDEX(tblProd[VerkPrijs],MATCH(tblVerkBerek[[#This Row],[Prod]],tblProd[Product],0))</f>
        <v>1500</v>
      </c>
      <c r="J845" s="5">
        <f>tblVerkBerek[[#This Row],[Omzet]]-tblVerkBerek[[#This Row],[Kosten]]</f>
        <v>300</v>
      </c>
      <c r="K845" s="4">
        <f>INDEX(tblKlant[Korting],MATCH(tblVerkBerek[[#This Row],[Klant]],tblKlant[Klant],0))</f>
        <v>0.01</v>
      </c>
      <c r="L845" s="5">
        <f>tblVerkBerek[[#This Row],[Omzet]]*(1-tblVerkBerek[[#This Row],[Korting]])-tblVerkBerek[[#This Row],[Kosten]]</f>
        <v>285</v>
      </c>
    </row>
    <row r="846" spans="2:12" x14ac:dyDescent="0.3">
      <c r="B846" s="1">
        <v>43678</v>
      </c>
      <c r="C846" t="s">
        <v>13</v>
      </c>
      <c r="D846" t="s">
        <v>14</v>
      </c>
      <c r="E846">
        <v>20</v>
      </c>
      <c r="F846" t="str">
        <f>INDEX(tblKlant[Regio],MATCH(tblVerkBerek[[#This Row],[Klant]],tblKlant[Klant],0))</f>
        <v>Zuid</v>
      </c>
      <c r="G846" t="str">
        <f>INDEX(tblProd[ProdNaam],MATCH(tblVerkBerek[[#This Row],[Prod]],tblProd[Product],0))</f>
        <v>Prod1</v>
      </c>
      <c r="H846" s="5">
        <f>tblVerkBerek[[#This Row],[Aantal]]*INDEX(tblProd[KostPrijs],MATCH(tblVerkBerek[[#This Row],[Prod]],tblProd[Product],0))</f>
        <v>2000</v>
      </c>
      <c r="I846" s="5">
        <f>tblVerkBerek[[#This Row],[Aantal]]*INDEX(tblProd[VerkPrijs],MATCH(tblVerkBerek[[#This Row],[Prod]],tblProd[Product],0))</f>
        <v>2500</v>
      </c>
      <c r="J846" s="5">
        <f>tblVerkBerek[[#This Row],[Omzet]]-tblVerkBerek[[#This Row],[Kosten]]</f>
        <v>500</v>
      </c>
      <c r="K846" s="4">
        <f>INDEX(tblKlant[Korting],MATCH(tblVerkBerek[[#This Row],[Klant]],tblKlant[Klant],0))</f>
        <v>0.05</v>
      </c>
      <c r="L846" s="5">
        <f>tblVerkBerek[[#This Row],[Omzet]]*(1-tblVerkBerek[[#This Row],[Korting]])-tblVerkBerek[[#This Row],[Kosten]]</f>
        <v>375</v>
      </c>
    </row>
    <row r="847" spans="2:12" x14ac:dyDescent="0.3">
      <c r="B847" s="1">
        <v>43231</v>
      </c>
      <c r="C847" t="s">
        <v>15</v>
      </c>
      <c r="D847" t="s">
        <v>14</v>
      </c>
      <c r="E847">
        <v>9</v>
      </c>
      <c r="F847" t="str">
        <f>INDEX(tblKlant[Regio],MATCH(tblVerkBerek[[#This Row],[Klant]],tblKlant[Klant],0))</f>
        <v>Noord</v>
      </c>
      <c r="G847" t="str">
        <f>INDEX(tblProd[ProdNaam],MATCH(tblVerkBerek[[#This Row],[Prod]],tblProd[Product],0))</f>
        <v>Prod1</v>
      </c>
      <c r="H847" s="5">
        <f>tblVerkBerek[[#This Row],[Aantal]]*INDEX(tblProd[KostPrijs],MATCH(tblVerkBerek[[#This Row],[Prod]],tblProd[Product],0))</f>
        <v>900</v>
      </c>
      <c r="I847" s="5">
        <f>tblVerkBerek[[#This Row],[Aantal]]*INDEX(tblProd[VerkPrijs],MATCH(tblVerkBerek[[#This Row],[Prod]],tblProd[Product],0))</f>
        <v>1125</v>
      </c>
      <c r="J847" s="5">
        <f>tblVerkBerek[[#This Row],[Omzet]]-tblVerkBerek[[#This Row],[Kosten]]</f>
        <v>225</v>
      </c>
      <c r="K847" s="4">
        <f>INDEX(tblKlant[Korting],MATCH(tblVerkBerek[[#This Row],[Klant]],tblKlant[Klant],0))</f>
        <v>0.01</v>
      </c>
      <c r="L847" s="5">
        <f>tblVerkBerek[[#This Row],[Omzet]]*(1-tblVerkBerek[[#This Row],[Korting]])-tblVerkBerek[[#This Row],[Kosten]]</f>
        <v>213.75</v>
      </c>
    </row>
    <row r="848" spans="2:12" x14ac:dyDescent="0.3">
      <c r="B848" s="1">
        <v>43315</v>
      </c>
      <c r="C848" t="s">
        <v>12</v>
      </c>
      <c r="D848" t="s">
        <v>7</v>
      </c>
      <c r="E848">
        <v>17</v>
      </c>
      <c r="F848" t="str">
        <f>INDEX(tblKlant[Regio],MATCH(tblVerkBerek[[#This Row],[Klant]],tblKlant[Klant],0))</f>
        <v>Noord</v>
      </c>
      <c r="G848" t="str">
        <f>INDEX(tblProd[ProdNaam],MATCH(tblVerkBerek[[#This Row],[Prod]],tblProd[Product],0))</f>
        <v>Prod6</v>
      </c>
      <c r="H848" s="5">
        <f>tblVerkBerek[[#This Row],[Aantal]]*INDEX(tblProd[KostPrijs],MATCH(tblVerkBerek[[#This Row],[Prod]],tblProd[Product],0))</f>
        <v>2550</v>
      </c>
      <c r="I848" s="5">
        <f>tblVerkBerek[[#This Row],[Aantal]]*INDEX(tblProd[VerkPrijs],MATCH(tblVerkBerek[[#This Row],[Prod]],tblProd[Product],0))</f>
        <v>3400</v>
      </c>
      <c r="J848" s="5">
        <f>tblVerkBerek[[#This Row],[Omzet]]-tblVerkBerek[[#This Row],[Kosten]]</f>
        <v>850</v>
      </c>
      <c r="K848" s="4">
        <f>INDEX(tblKlant[Korting],MATCH(tblVerkBerek[[#This Row],[Klant]],tblKlant[Klant],0))</f>
        <v>0.01</v>
      </c>
      <c r="L848" s="5">
        <f>tblVerkBerek[[#This Row],[Omzet]]*(1-tblVerkBerek[[#This Row],[Korting]])-tblVerkBerek[[#This Row],[Kosten]]</f>
        <v>816</v>
      </c>
    </row>
    <row r="849" spans="2:12" x14ac:dyDescent="0.3">
      <c r="B849" s="1">
        <v>43268</v>
      </c>
      <c r="C849" t="s">
        <v>8</v>
      </c>
      <c r="D849" t="s">
        <v>16</v>
      </c>
      <c r="E849">
        <v>16</v>
      </c>
      <c r="F849" t="str">
        <f>INDEX(tblKlant[Regio],MATCH(tblVerkBerek[[#This Row],[Klant]],tblKlant[Klant],0))</f>
        <v>Zuid</v>
      </c>
      <c r="G849" t="str">
        <f>INDEX(tblProd[ProdNaam],MATCH(tblVerkBerek[[#This Row],[Prod]],tblProd[Product],0))</f>
        <v>Prod5</v>
      </c>
      <c r="H849" s="5">
        <f>tblVerkBerek[[#This Row],[Aantal]]*INDEX(tblProd[KostPrijs],MATCH(tblVerkBerek[[#This Row],[Prod]],tblProd[Product],0))</f>
        <v>2240</v>
      </c>
      <c r="I849" s="5">
        <f>tblVerkBerek[[#This Row],[Aantal]]*INDEX(tblProd[VerkPrijs],MATCH(tblVerkBerek[[#This Row],[Prod]],tblProd[Product],0))</f>
        <v>2880</v>
      </c>
      <c r="J849" s="5">
        <f>tblVerkBerek[[#This Row],[Omzet]]-tblVerkBerek[[#This Row],[Kosten]]</f>
        <v>640</v>
      </c>
      <c r="K849" s="4">
        <f>INDEX(tblKlant[Korting],MATCH(tblVerkBerek[[#This Row],[Klant]],tblKlant[Klant],0))</f>
        <v>0.01</v>
      </c>
      <c r="L849" s="5">
        <f>tblVerkBerek[[#This Row],[Omzet]]*(1-tblVerkBerek[[#This Row],[Korting]])-tblVerkBerek[[#This Row],[Kosten]]</f>
        <v>611.19999999999982</v>
      </c>
    </row>
    <row r="850" spans="2:12" x14ac:dyDescent="0.3">
      <c r="B850" s="1">
        <v>43905</v>
      </c>
      <c r="C850" t="s">
        <v>6</v>
      </c>
      <c r="D850" t="s">
        <v>16</v>
      </c>
      <c r="E850">
        <v>18</v>
      </c>
      <c r="F850" t="str">
        <f>INDEX(tblKlant[Regio],MATCH(tblVerkBerek[[#This Row],[Klant]],tblKlant[Klant],0))</f>
        <v>Noord</v>
      </c>
      <c r="G850" t="str">
        <f>INDEX(tblProd[ProdNaam],MATCH(tblVerkBerek[[#This Row],[Prod]],tblProd[Product],0))</f>
        <v>Prod5</v>
      </c>
      <c r="H850" s="5">
        <f>tblVerkBerek[[#This Row],[Aantal]]*INDEX(tblProd[KostPrijs],MATCH(tblVerkBerek[[#This Row],[Prod]],tblProd[Product],0))</f>
        <v>2520</v>
      </c>
      <c r="I850" s="5">
        <f>tblVerkBerek[[#This Row],[Aantal]]*INDEX(tblProd[VerkPrijs],MATCH(tblVerkBerek[[#This Row],[Prod]],tblProd[Product],0))</f>
        <v>3240</v>
      </c>
      <c r="J850" s="5">
        <f>tblVerkBerek[[#This Row],[Omzet]]-tblVerkBerek[[#This Row],[Kosten]]</f>
        <v>720</v>
      </c>
      <c r="K850" s="4">
        <f>INDEX(tblKlant[Korting],MATCH(tblVerkBerek[[#This Row],[Klant]],tblKlant[Klant],0))</f>
        <v>0</v>
      </c>
      <c r="L850" s="5">
        <f>tblVerkBerek[[#This Row],[Omzet]]*(1-tblVerkBerek[[#This Row],[Korting]])-tblVerkBerek[[#This Row],[Kosten]]</f>
        <v>720</v>
      </c>
    </row>
    <row r="851" spans="2:12" x14ac:dyDescent="0.3">
      <c r="B851" s="1">
        <v>43940</v>
      </c>
      <c r="C851" t="s">
        <v>11</v>
      </c>
      <c r="D851" t="s">
        <v>14</v>
      </c>
      <c r="E851">
        <v>6</v>
      </c>
      <c r="F851" t="str">
        <f>INDEX(tblKlant[Regio],MATCH(tblVerkBerek[[#This Row],[Klant]],tblKlant[Klant],0))</f>
        <v>Noord</v>
      </c>
      <c r="G851" t="str">
        <f>INDEX(tblProd[ProdNaam],MATCH(tblVerkBerek[[#This Row],[Prod]],tblProd[Product],0))</f>
        <v>Prod1</v>
      </c>
      <c r="H851" s="5">
        <f>tblVerkBerek[[#This Row],[Aantal]]*INDEX(tblProd[KostPrijs],MATCH(tblVerkBerek[[#This Row],[Prod]],tblProd[Product],0))</f>
        <v>600</v>
      </c>
      <c r="I851" s="5">
        <f>tblVerkBerek[[#This Row],[Aantal]]*INDEX(tblProd[VerkPrijs],MATCH(tblVerkBerek[[#This Row],[Prod]],tblProd[Product],0))</f>
        <v>750</v>
      </c>
      <c r="J851" s="5">
        <f>tblVerkBerek[[#This Row],[Omzet]]-tblVerkBerek[[#This Row],[Kosten]]</f>
        <v>150</v>
      </c>
      <c r="K851" s="4">
        <f>INDEX(tblKlant[Korting],MATCH(tblVerkBerek[[#This Row],[Klant]],tblKlant[Klant],0))</f>
        <v>0</v>
      </c>
      <c r="L851" s="5">
        <f>tblVerkBerek[[#This Row],[Omzet]]*(1-tblVerkBerek[[#This Row],[Korting]])-tblVerkBerek[[#This Row],[Kosten]]</f>
        <v>150</v>
      </c>
    </row>
    <row r="852" spans="2:12" x14ac:dyDescent="0.3">
      <c r="B852" s="1">
        <v>43225</v>
      </c>
      <c r="C852" t="s">
        <v>9</v>
      </c>
      <c r="D852" t="s">
        <v>14</v>
      </c>
      <c r="E852">
        <v>15</v>
      </c>
      <c r="F852" t="str">
        <f>INDEX(tblKlant[Regio],MATCH(tblVerkBerek[[#This Row],[Klant]],tblKlant[Klant],0))</f>
        <v>Noord</v>
      </c>
      <c r="G852" t="str">
        <f>INDEX(tblProd[ProdNaam],MATCH(tblVerkBerek[[#This Row],[Prod]],tblProd[Product],0))</f>
        <v>Prod1</v>
      </c>
      <c r="H852" s="5">
        <f>tblVerkBerek[[#This Row],[Aantal]]*INDEX(tblProd[KostPrijs],MATCH(tblVerkBerek[[#This Row],[Prod]],tblProd[Product],0))</f>
        <v>1500</v>
      </c>
      <c r="I852" s="5">
        <f>tblVerkBerek[[#This Row],[Aantal]]*INDEX(tblProd[VerkPrijs],MATCH(tblVerkBerek[[#This Row],[Prod]],tblProd[Product],0))</f>
        <v>1875</v>
      </c>
      <c r="J852" s="5">
        <f>tblVerkBerek[[#This Row],[Omzet]]-tblVerkBerek[[#This Row],[Kosten]]</f>
        <v>375</v>
      </c>
      <c r="K852" s="4">
        <f>INDEX(tblKlant[Korting],MATCH(tblVerkBerek[[#This Row],[Klant]],tblKlant[Klant],0))</f>
        <v>0.1</v>
      </c>
      <c r="L852" s="5">
        <f>tblVerkBerek[[#This Row],[Omzet]]*(1-tblVerkBerek[[#This Row],[Korting]])-tblVerkBerek[[#This Row],[Kosten]]</f>
        <v>187.5</v>
      </c>
    </row>
    <row r="853" spans="2:12" x14ac:dyDescent="0.3">
      <c r="B853" s="1">
        <v>43578</v>
      </c>
      <c r="C853" t="s">
        <v>9</v>
      </c>
      <c r="D853" t="s">
        <v>7</v>
      </c>
      <c r="E853">
        <v>5</v>
      </c>
      <c r="F853" t="str">
        <f>INDEX(tblKlant[Regio],MATCH(tblVerkBerek[[#This Row],[Klant]],tblKlant[Klant],0))</f>
        <v>Noord</v>
      </c>
      <c r="G853" t="str">
        <f>INDEX(tblProd[ProdNaam],MATCH(tblVerkBerek[[#This Row],[Prod]],tblProd[Product],0))</f>
        <v>Prod6</v>
      </c>
      <c r="H853" s="5">
        <f>tblVerkBerek[[#This Row],[Aantal]]*INDEX(tblProd[KostPrijs],MATCH(tblVerkBerek[[#This Row],[Prod]],tblProd[Product],0))</f>
        <v>750</v>
      </c>
      <c r="I853" s="5">
        <f>tblVerkBerek[[#This Row],[Aantal]]*INDEX(tblProd[VerkPrijs],MATCH(tblVerkBerek[[#This Row],[Prod]],tblProd[Product],0))</f>
        <v>1000</v>
      </c>
      <c r="J853" s="5">
        <f>tblVerkBerek[[#This Row],[Omzet]]-tblVerkBerek[[#This Row],[Kosten]]</f>
        <v>250</v>
      </c>
      <c r="K853" s="4">
        <f>INDEX(tblKlant[Korting],MATCH(tblVerkBerek[[#This Row],[Klant]],tblKlant[Klant],0))</f>
        <v>0.1</v>
      </c>
      <c r="L853" s="5">
        <f>tblVerkBerek[[#This Row],[Omzet]]*(1-tblVerkBerek[[#This Row],[Korting]])-tblVerkBerek[[#This Row],[Kosten]]</f>
        <v>150</v>
      </c>
    </row>
    <row r="854" spans="2:12" x14ac:dyDescent="0.3">
      <c r="B854" s="1">
        <v>43666</v>
      </c>
      <c r="C854" t="s">
        <v>18</v>
      </c>
      <c r="D854" t="s">
        <v>19</v>
      </c>
      <c r="E854">
        <v>17</v>
      </c>
      <c r="F854" t="str">
        <f>INDEX(tblKlant[Regio],MATCH(tblVerkBerek[[#This Row],[Klant]],tblKlant[Klant],0))</f>
        <v>Noord</v>
      </c>
      <c r="G854" t="str">
        <f>INDEX(tblProd[ProdNaam],MATCH(tblVerkBerek[[#This Row],[Prod]],tblProd[Product],0))</f>
        <v>Prod2</v>
      </c>
      <c r="H854" s="5">
        <f>tblVerkBerek[[#This Row],[Aantal]]*INDEX(tblProd[KostPrijs],MATCH(tblVerkBerek[[#This Row],[Prod]],tblProd[Product],0))</f>
        <v>1870</v>
      </c>
      <c r="I854" s="5">
        <f>tblVerkBerek[[#This Row],[Aantal]]*INDEX(tblProd[VerkPrijs],MATCH(tblVerkBerek[[#This Row],[Prod]],tblProd[Product],0))</f>
        <v>2295</v>
      </c>
      <c r="J854" s="5">
        <f>tblVerkBerek[[#This Row],[Omzet]]-tblVerkBerek[[#This Row],[Kosten]]</f>
        <v>425</v>
      </c>
      <c r="K854" s="4">
        <f>INDEX(tblKlant[Korting],MATCH(tblVerkBerek[[#This Row],[Klant]],tblKlant[Klant],0))</f>
        <v>0</v>
      </c>
      <c r="L854" s="5">
        <f>tblVerkBerek[[#This Row],[Omzet]]*(1-tblVerkBerek[[#This Row],[Korting]])-tblVerkBerek[[#This Row],[Kosten]]</f>
        <v>425</v>
      </c>
    </row>
    <row r="855" spans="2:12" x14ac:dyDescent="0.3">
      <c r="B855" s="1">
        <v>43604</v>
      </c>
      <c r="C855" t="s">
        <v>4</v>
      </c>
      <c r="D855" t="s">
        <v>7</v>
      </c>
      <c r="E855">
        <v>6</v>
      </c>
      <c r="F855" t="str">
        <f>INDEX(tblKlant[Regio],MATCH(tblVerkBerek[[#This Row],[Klant]],tblKlant[Klant],0))</f>
        <v>Zuid</v>
      </c>
      <c r="G855" t="str">
        <f>INDEX(tblProd[ProdNaam],MATCH(tblVerkBerek[[#This Row],[Prod]],tblProd[Product],0))</f>
        <v>Prod6</v>
      </c>
      <c r="H855" s="5">
        <f>tblVerkBerek[[#This Row],[Aantal]]*INDEX(tblProd[KostPrijs],MATCH(tblVerkBerek[[#This Row],[Prod]],tblProd[Product],0))</f>
        <v>900</v>
      </c>
      <c r="I855" s="5">
        <f>tblVerkBerek[[#This Row],[Aantal]]*INDEX(tblProd[VerkPrijs],MATCH(tblVerkBerek[[#This Row],[Prod]],tblProd[Product],0))</f>
        <v>1200</v>
      </c>
      <c r="J855" s="5">
        <f>tblVerkBerek[[#This Row],[Omzet]]-tblVerkBerek[[#This Row],[Kosten]]</f>
        <v>300</v>
      </c>
      <c r="K855" s="4">
        <f>INDEX(tblKlant[Korting],MATCH(tblVerkBerek[[#This Row],[Klant]],tblKlant[Klant],0))</f>
        <v>0.05</v>
      </c>
      <c r="L855" s="5">
        <f>tblVerkBerek[[#This Row],[Omzet]]*(1-tblVerkBerek[[#This Row],[Korting]])-tblVerkBerek[[#This Row],[Kosten]]</f>
        <v>240</v>
      </c>
    </row>
    <row r="856" spans="2:12" x14ac:dyDescent="0.3">
      <c r="B856" s="1">
        <v>43859</v>
      </c>
      <c r="C856" t="s">
        <v>17</v>
      </c>
      <c r="D856" t="s">
        <v>14</v>
      </c>
      <c r="E856">
        <v>13</v>
      </c>
      <c r="F856" t="str">
        <f>INDEX(tblKlant[Regio],MATCH(tblVerkBerek[[#This Row],[Klant]],tblKlant[Klant],0))</f>
        <v>Zuid</v>
      </c>
      <c r="G856" t="str">
        <f>INDEX(tblProd[ProdNaam],MATCH(tblVerkBerek[[#This Row],[Prod]],tblProd[Product],0))</f>
        <v>Prod1</v>
      </c>
      <c r="H856" s="5">
        <f>tblVerkBerek[[#This Row],[Aantal]]*INDEX(tblProd[KostPrijs],MATCH(tblVerkBerek[[#This Row],[Prod]],tblProd[Product],0))</f>
        <v>1300</v>
      </c>
      <c r="I856" s="5">
        <f>tblVerkBerek[[#This Row],[Aantal]]*INDEX(tblProd[VerkPrijs],MATCH(tblVerkBerek[[#This Row],[Prod]],tblProd[Product],0))</f>
        <v>1625</v>
      </c>
      <c r="J856" s="5">
        <f>tblVerkBerek[[#This Row],[Omzet]]-tblVerkBerek[[#This Row],[Kosten]]</f>
        <v>325</v>
      </c>
      <c r="K856" s="4">
        <f>INDEX(tblKlant[Korting],MATCH(tblVerkBerek[[#This Row],[Klant]],tblKlant[Klant],0))</f>
        <v>0.05</v>
      </c>
      <c r="L856" s="5">
        <f>tblVerkBerek[[#This Row],[Omzet]]*(1-tblVerkBerek[[#This Row],[Korting]])-tblVerkBerek[[#This Row],[Kosten]]</f>
        <v>243.75</v>
      </c>
    </row>
    <row r="857" spans="2:12" x14ac:dyDescent="0.3">
      <c r="B857" s="1">
        <v>43618</v>
      </c>
      <c r="C857" t="s">
        <v>6</v>
      </c>
      <c r="D857" t="s">
        <v>14</v>
      </c>
      <c r="E857">
        <v>11</v>
      </c>
      <c r="F857" t="str">
        <f>INDEX(tblKlant[Regio],MATCH(tblVerkBerek[[#This Row],[Klant]],tblKlant[Klant],0))</f>
        <v>Noord</v>
      </c>
      <c r="G857" t="str">
        <f>INDEX(tblProd[ProdNaam],MATCH(tblVerkBerek[[#This Row],[Prod]],tblProd[Product],0))</f>
        <v>Prod1</v>
      </c>
      <c r="H857" s="5">
        <f>tblVerkBerek[[#This Row],[Aantal]]*INDEX(tblProd[KostPrijs],MATCH(tblVerkBerek[[#This Row],[Prod]],tblProd[Product],0))</f>
        <v>1100</v>
      </c>
      <c r="I857" s="5">
        <f>tblVerkBerek[[#This Row],[Aantal]]*INDEX(tblProd[VerkPrijs],MATCH(tblVerkBerek[[#This Row],[Prod]],tblProd[Product],0))</f>
        <v>1375</v>
      </c>
      <c r="J857" s="5">
        <f>tblVerkBerek[[#This Row],[Omzet]]-tblVerkBerek[[#This Row],[Kosten]]</f>
        <v>275</v>
      </c>
      <c r="K857" s="4">
        <f>INDEX(tblKlant[Korting],MATCH(tblVerkBerek[[#This Row],[Klant]],tblKlant[Klant],0))</f>
        <v>0</v>
      </c>
      <c r="L857" s="5">
        <f>tblVerkBerek[[#This Row],[Omzet]]*(1-tblVerkBerek[[#This Row],[Korting]])-tblVerkBerek[[#This Row],[Kosten]]</f>
        <v>275</v>
      </c>
    </row>
    <row r="858" spans="2:12" x14ac:dyDescent="0.3">
      <c r="B858" s="1">
        <v>43770</v>
      </c>
      <c r="C858" t="s">
        <v>6</v>
      </c>
      <c r="D858" t="s">
        <v>19</v>
      </c>
      <c r="E858">
        <v>11</v>
      </c>
      <c r="F858" t="str">
        <f>INDEX(tblKlant[Regio],MATCH(tblVerkBerek[[#This Row],[Klant]],tblKlant[Klant],0))</f>
        <v>Noord</v>
      </c>
      <c r="G858" t="str">
        <f>INDEX(tblProd[ProdNaam],MATCH(tblVerkBerek[[#This Row],[Prod]],tblProd[Product],0))</f>
        <v>Prod2</v>
      </c>
      <c r="H858" s="5">
        <f>tblVerkBerek[[#This Row],[Aantal]]*INDEX(tblProd[KostPrijs],MATCH(tblVerkBerek[[#This Row],[Prod]],tblProd[Product],0))</f>
        <v>1210</v>
      </c>
      <c r="I858" s="5">
        <f>tblVerkBerek[[#This Row],[Aantal]]*INDEX(tblProd[VerkPrijs],MATCH(tblVerkBerek[[#This Row],[Prod]],tblProd[Product],0))</f>
        <v>1485</v>
      </c>
      <c r="J858" s="5">
        <f>tblVerkBerek[[#This Row],[Omzet]]-tblVerkBerek[[#This Row],[Kosten]]</f>
        <v>275</v>
      </c>
      <c r="K858" s="4">
        <f>INDEX(tblKlant[Korting],MATCH(tblVerkBerek[[#This Row],[Klant]],tblKlant[Klant],0))</f>
        <v>0</v>
      </c>
      <c r="L858" s="5">
        <f>tblVerkBerek[[#This Row],[Omzet]]*(1-tblVerkBerek[[#This Row],[Korting]])-tblVerkBerek[[#This Row],[Kosten]]</f>
        <v>275</v>
      </c>
    </row>
    <row r="859" spans="2:12" x14ac:dyDescent="0.3">
      <c r="B859" s="1">
        <v>43119</v>
      </c>
      <c r="C859" t="s">
        <v>13</v>
      </c>
      <c r="D859" t="s">
        <v>5</v>
      </c>
      <c r="E859">
        <v>7</v>
      </c>
      <c r="F859" t="str">
        <f>INDEX(tblKlant[Regio],MATCH(tblVerkBerek[[#This Row],[Klant]],tblKlant[Klant],0))</f>
        <v>Zuid</v>
      </c>
      <c r="G859" t="str">
        <f>INDEX(tblProd[ProdNaam],MATCH(tblVerkBerek[[#This Row],[Prod]],tblProd[Product],0))</f>
        <v>Prod3</v>
      </c>
      <c r="H859" s="5">
        <f>tblVerkBerek[[#This Row],[Aantal]]*INDEX(tblProd[KostPrijs],MATCH(tblVerkBerek[[#This Row],[Prod]],tblProd[Product],0))</f>
        <v>840</v>
      </c>
      <c r="I859" s="5">
        <f>tblVerkBerek[[#This Row],[Aantal]]*INDEX(tblProd[VerkPrijs],MATCH(tblVerkBerek[[#This Row],[Prod]],tblProd[Product],0))</f>
        <v>1015</v>
      </c>
      <c r="J859" s="5">
        <f>tblVerkBerek[[#This Row],[Omzet]]-tblVerkBerek[[#This Row],[Kosten]]</f>
        <v>175</v>
      </c>
      <c r="K859" s="4">
        <f>INDEX(tblKlant[Korting],MATCH(tblVerkBerek[[#This Row],[Klant]],tblKlant[Klant],0))</f>
        <v>0.05</v>
      </c>
      <c r="L859" s="5">
        <f>tblVerkBerek[[#This Row],[Omzet]]*(1-tblVerkBerek[[#This Row],[Korting]])-tblVerkBerek[[#This Row],[Kosten]]</f>
        <v>124.25</v>
      </c>
    </row>
    <row r="860" spans="2:12" x14ac:dyDescent="0.3">
      <c r="B860" s="1">
        <v>43672</v>
      </c>
      <c r="C860" t="s">
        <v>9</v>
      </c>
      <c r="D860" t="s">
        <v>5</v>
      </c>
      <c r="E860">
        <v>15</v>
      </c>
      <c r="F860" t="str">
        <f>INDEX(tblKlant[Regio],MATCH(tblVerkBerek[[#This Row],[Klant]],tblKlant[Klant],0))</f>
        <v>Noord</v>
      </c>
      <c r="G860" t="str">
        <f>INDEX(tblProd[ProdNaam],MATCH(tblVerkBerek[[#This Row],[Prod]],tblProd[Product],0))</f>
        <v>Prod3</v>
      </c>
      <c r="H860" s="5">
        <f>tblVerkBerek[[#This Row],[Aantal]]*INDEX(tblProd[KostPrijs],MATCH(tblVerkBerek[[#This Row],[Prod]],tblProd[Product],0))</f>
        <v>1800</v>
      </c>
      <c r="I860" s="5">
        <f>tblVerkBerek[[#This Row],[Aantal]]*INDEX(tblProd[VerkPrijs],MATCH(tblVerkBerek[[#This Row],[Prod]],tblProd[Product],0))</f>
        <v>2175</v>
      </c>
      <c r="J860" s="5">
        <f>tblVerkBerek[[#This Row],[Omzet]]-tblVerkBerek[[#This Row],[Kosten]]</f>
        <v>375</v>
      </c>
      <c r="K860" s="4">
        <f>INDEX(tblKlant[Korting],MATCH(tblVerkBerek[[#This Row],[Klant]],tblKlant[Klant],0))</f>
        <v>0.1</v>
      </c>
      <c r="L860" s="5">
        <f>tblVerkBerek[[#This Row],[Omzet]]*(1-tblVerkBerek[[#This Row],[Korting]])-tblVerkBerek[[#This Row],[Kosten]]</f>
        <v>157.5</v>
      </c>
    </row>
    <row r="861" spans="2:12" x14ac:dyDescent="0.3">
      <c r="B861" s="1">
        <v>43871</v>
      </c>
      <c r="C861" t="s">
        <v>15</v>
      </c>
      <c r="D861" t="s">
        <v>16</v>
      </c>
      <c r="E861">
        <v>8</v>
      </c>
      <c r="F861" t="str">
        <f>INDEX(tblKlant[Regio],MATCH(tblVerkBerek[[#This Row],[Klant]],tblKlant[Klant],0))</f>
        <v>Noord</v>
      </c>
      <c r="G861" t="str">
        <f>INDEX(tblProd[ProdNaam],MATCH(tblVerkBerek[[#This Row],[Prod]],tblProd[Product],0))</f>
        <v>Prod5</v>
      </c>
      <c r="H861" s="5">
        <f>tblVerkBerek[[#This Row],[Aantal]]*INDEX(tblProd[KostPrijs],MATCH(tblVerkBerek[[#This Row],[Prod]],tblProd[Product],0))</f>
        <v>1120</v>
      </c>
      <c r="I861" s="5">
        <f>tblVerkBerek[[#This Row],[Aantal]]*INDEX(tblProd[VerkPrijs],MATCH(tblVerkBerek[[#This Row],[Prod]],tblProd[Product],0))</f>
        <v>1440</v>
      </c>
      <c r="J861" s="5">
        <f>tblVerkBerek[[#This Row],[Omzet]]-tblVerkBerek[[#This Row],[Kosten]]</f>
        <v>320</v>
      </c>
      <c r="K861" s="4">
        <f>INDEX(tblKlant[Korting],MATCH(tblVerkBerek[[#This Row],[Klant]],tblKlant[Klant],0))</f>
        <v>0.01</v>
      </c>
      <c r="L861" s="5">
        <f>tblVerkBerek[[#This Row],[Omzet]]*(1-tblVerkBerek[[#This Row],[Korting]])-tblVerkBerek[[#This Row],[Kosten]]</f>
        <v>305.59999999999991</v>
      </c>
    </row>
    <row r="862" spans="2:12" x14ac:dyDescent="0.3">
      <c r="B862" s="1">
        <v>43289</v>
      </c>
      <c r="C862" t="s">
        <v>18</v>
      </c>
      <c r="D862" t="s">
        <v>14</v>
      </c>
      <c r="E862">
        <v>14</v>
      </c>
      <c r="F862" t="str">
        <f>INDEX(tblKlant[Regio],MATCH(tblVerkBerek[[#This Row],[Klant]],tblKlant[Klant],0))</f>
        <v>Noord</v>
      </c>
      <c r="G862" t="str">
        <f>INDEX(tblProd[ProdNaam],MATCH(tblVerkBerek[[#This Row],[Prod]],tblProd[Product],0))</f>
        <v>Prod1</v>
      </c>
      <c r="H862" s="5">
        <f>tblVerkBerek[[#This Row],[Aantal]]*INDEX(tblProd[KostPrijs],MATCH(tblVerkBerek[[#This Row],[Prod]],tblProd[Product],0))</f>
        <v>1400</v>
      </c>
      <c r="I862" s="5">
        <f>tblVerkBerek[[#This Row],[Aantal]]*INDEX(tblProd[VerkPrijs],MATCH(tblVerkBerek[[#This Row],[Prod]],tblProd[Product],0))</f>
        <v>1750</v>
      </c>
      <c r="J862" s="5">
        <f>tblVerkBerek[[#This Row],[Omzet]]-tblVerkBerek[[#This Row],[Kosten]]</f>
        <v>350</v>
      </c>
      <c r="K862" s="4">
        <f>INDEX(tblKlant[Korting],MATCH(tblVerkBerek[[#This Row],[Klant]],tblKlant[Klant],0))</f>
        <v>0</v>
      </c>
      <c r="L862" s="5">
        <f>tblVerkBerek[[#This Row],[Omzet]]*(1-tblVerkBerek[[#This Row],[Korting]])-tblVerkBerek[[#This Row],[Kosten]]</f>
        <v>350</v>
      </c>
    </row>
    <row r="863" spans="2:12" x14ac:dyDescent="0.3">
      <c r="B863" s="1">
        <v>43331</v>
      </c>
      <c r="C863" t="s">
        <v>18</v>
      </c>
      <c r="D863" t="s">
        <v>19</v>
      </c>
      <c r="E863">
        <v>15</v>
      </c>
      <c r="F863" t="str">
        <f>INDEX(tblKlant[Regio],MATCH(tblVerkBerek[[#This Row],[Klant]],tblKlant[Klant],0))</f>
        <v>Noord</v>
      </c>
      <c r="G863" t="str">
        <f>INDEX(tblProd[ProdNaam],MATCH(tblVerkBerek[[#This Row],[Prod]],tblProd[Product],0))</f>
        <v>Prod2</v>
      </c>
      <c r="H863" s="5">
        <f>tblVerkBerek[[#This Row],[Aantal]]*INDEX(tblProd[KostPrijs],MATCH(tblVerkBerek[[#This Row],[Prod]],tblProd[Product],0))</f>
        <v>1650</v>
      </c>
      <c r="I863" s="5">
        <f>tblVerkBerek[[#This Row],[Aantal]]*INDEX(tblProd[VerkPrijs],MATCH(tblVerkBerek[[#This Row],[Prod]],tblProd[Product],0))</f>
        <v>2025</v>
      </c>
      <c r="J863" s="5">
        <f>tblVerkBerek[[#This Row],[Omzet]]-tblVerkBerek[[#This Row],[Kosten]]</f>
        <v>375</v>
      </c>
      <c r="K863" s="4">
        <f>INDEX(tblKlant[Korting],MATCH(tblVerkBerek[[#This Row],[Klant]],tblKlant[Klant],0))</f>
        <v>0</v>
      </c>
      <c r="L863" s="5">
        <f>tblVerkBerek[[#This Row],[Omzet]]*(1-tblVerkBerek[[#This Row],[Korting]])-tblVerkBerek[[#This Row],[Kosten]]</f>
        <v>375</v>
      </c>
    </row>
    <row r="864" spans="2:12" x14ac:dyDescent="0.3">
      <c r="B864" s="1">
        <v>43793</v>
      </c>
      <c r="C864" t="s">
        <v>8</v>
      </c>
      <c r="D864" t="s">
        <v>7</v>
      </c>
      <c r="E864">
        <v>11</v>
      </c>
      <c r="F864" t="str">
        <f>INDEX(tblKlant[Regio],MATCH(tblVerkBerek[[#This Row],[Klant]],tblKlant[Klant],0))</f>
        <v>Zuid</v>
      </c>
      <c r="G864" t="str">
        <f>INDEX(tblProd[ProdNaam],MATCH(tblVerkBerek[[#This Row],[Prod]],tblProd[Product],0))</f>
        <v>Prod6</v>
      </c>
      <c r="H864" s="5">
        <f>tblVerkBerek[[#This Row],[Aantal]]*INDEX(tblProd[KostPrijs],MATCH(tblVerkBerek[[#This Row],[Prod]],tblProd[Product],0))</f>
        <v>1650</v>
      </c>
      <c r="I864" s="5">
        <f>tblVerkBerek[[#This Row],[Aantal]]*INDEX(tblProd[VerkPrijs],MATCH(tblVerkBerek[[#This Row],[Prod]],tblProd[Product],0))</f>
        <v>2200</v>
      </c>
      <c r="J864" s="5">
        <f>tblVerkBerek[[#This Row],[Omzet]]-tblVerkBerek[[#This Row],[Kosten]]</f>
        <v>550</v>
      </c>
      <c r="K864" s="4">
        <f>INDEX(tblKlant[Korting],MATCH(tblVerkBerek[[#This Row],[Klant]],tblKlant[Klant],0))</f>
        <v>0.01</v>
      </c>
      <c r="L864" s="5">
        <f>tblVerkBerek[[#This Row],[Omzet]]*(1-tblVerkBerek[[#This Row],[Korting]])-tblVerkBerek[[#This Row],[Kosten]]</f>
        <v>528</v>
      </c>
    </row>
    <row r="865" spans="2:12" x14ac:dyDescent="0.3">
      <c r="B865" s="1">
        <v>43845</v>
      </c>
      <c r="C865" t="s">
        <v>12</v>
      </c>
      <c r="D865" t="s">
        <v>14</v>
      </c>
      <c r="E865">
        <v>8</v>
      </c>
      <c r="F865" t="str">
        <f>INDEX(tblKlant[Regio],MATCH(tblVerkBerek[[#This Row],[Klant]],tblKlant[Klant],0))</f>
        <v>Noord</v>
      </c>
      <c r="G865" t="str">
        <f>INDEX(tblProd[ProdNaam],MATCH(tblVerkBerek[[#This Row],[Prod]],tblProd[Product],0))</f>
        <v>Prod1</v>
      </c>
      <c r="H865" s="5">
        <f>tblVerkBerek[[#This Row],[Aantal]]*INDEX(tblProd[KostPrijs],MATCH(tblVerkBerek[[#This Row],[Prod]],tblProd[Product],0))</f>
        <v>800</v>
      </c>
      <c r="I865" s="5">
        <f>tblVerkBerek[[#This Row],[Aantal]]*INDEX(tblProd[VerkPrijs],MATCH(tblVerkBerek[[#This Row],[Prod]],tblProd[Product],0))</f>
        <v>1000</v>
      </c>
      <c r="J865" s="5">
        <f>tblVerkBerek[[#This Row],[Omzet]]-tblVerkBerek[[#This Row],[Kosten]]</f>
        <v>200</v>
      </c>
      <c r="K865" s="4">
        <f>INDEX(tblKlant[Korting],MATCH(tblVerkBerek[[#This Row],[Klant]],tblKlant[Klant],0))</f>
        <v>0.01</v>
      </c>
      <c r="L865" s="5">
        <f>tblVerkBerek[[#This Row],[Omzet]]*(1-tblVerkBerek[[#This Row],[Korting]])-tblVerkBerek[[#This Row],[Kosten]]</f>
        <v>190</v>
      </c>
    </row>
    <row r="866" spans="2:12" x14ac:dyDescent="0.3">
      <c r="B866" s="1">
        <v>43776</v>
      </c>
      <c r="C866" t="s">
        <v>11</v>
      </c>
      <c r="D866" t="s">
        <v>14</v>
      </c>
      <c r="E866">
        <v>8</v>
      </c>
      <c r="F866" t="str">
        <f>INDEX(tblKlant[Regio],MATCH(tblVerkBerek[[#This Row],[Klant]],tblKlant[Klant],0))</f>
        <v>Noord</v>
      </c>
      <c r="G866" t="str">
        <f>INDEX(tblProd[ProdNaam],MATCH(tblVerkBerek[[#This Row],[Prod]],tblProd[Product],0))</f>
        <v>Prod1</v>
      </c>
      <c r="H866" s="5">
        <f>tblVerkBerek[[#This Row],[Aantal]]*INDEX(tblProd[KostPrijs],MATCH(tblVerkBerek[[#This Row],[Prod]],tblProd[Product],0))</f>
        <v>800</v>
      </c>
      <c r="I866" s="5">
        <f>tblVerkBerek[[#This Row],[Aantal]]*INDEX(tblProd[VerkPrijs],MATCH(tblVerkBerek[[#This Row],[Prod]],tblProd[Product],0))</f>
        <v>1000</v>
      </c>
      <c r="J866" s="5">
        <f>tblVerkBerek[[#This Row],[Omzet]]-tblVerkBerek[[#This Row],[Kosten]]</f>
        <v>200</v>
      </c>
      <c r="K866" s="4">
        <f>INDEX(tblKlant[Korting],MATCH(tblVerkBerek[[#This Row],[Klant]],tblKlant[Klant],0))</f>
        <v>0</v>
      </c>
      <c r="L866" s="5">
        <f>tblVerkBerek[[#This Row],[Omzet]]*(1-tblVerkBerek[[#This Row],[Korting]])-tblVerkBerek[[#This Row],[Kosten]]</f>
        <v>200</v>
      </c>
    </row>
    <row r="867" spans="2:12" x14ac:dyDescent="0.3">
      <c r="B867" s="1">
        <v>43451</v>
      </c>
      <c r="C867" t="s">
        <v>6</v>
      </c>
      <c r="D867" t="s">
        <v>10</v>
      </c>
      <c r="E867">
        <v>14</v>
      </c>
      <c r="F867" t="str">
        <f>INDEX(tblKlant[Regio],MATCH(tblVerkBerek[[#This Row],[Klant]],tblKlant[Klant],0))</f>
        <v>Noord</v>
      </c>
      <c r="G867" t="str">
        <f>INDEX(tblProd[ProdNaam],MATCH(tblVerkBerek[[#This Row],[Prod]],tblProd[Product],0))</f>
        <v>Prod4</v>
      </c>
      <c r="H867" s="5">
        <f>tblVerkBerek[[#This Row],[Aantal]]*INDEX(tblProd[KostPrijs],MATCH(tblVerkBerek[[#This Row],[Prod]],tblProd[Product],0))</f>
        <v>1820</v>
      </c>
      <c r="I867" s="5">
        <f>tblVerkBerek[[#This Row],[Aantal]]*INDEX(tblProd[VerkPrijs],MATCH(tblVerkBerek[[#This Row],[Prod]],tblProd[Product],0))</f>
        <v>2240</v>
      </c>
      <c r="J867" s="5">
        <f>tblVerkBerek[[#This Row],[Omzet]]-tblVerkBerek[[#This Row],[Kosten]]</f>
        <v>420</v>
      </c>
      <c r="K867" s="4">
        <f>INDEX(tblKlant[Korting],MATCH(tblVerkBerek[[#This Row],[Klant]],tblKlant[Klant],0))</f>
        <v>0</v>
      </c>
      <c r="L867" s="5">
        <f>tblVerkBerek[[#This Row],[Omzet]]*(1-tblVerkBerek[[#This Row],[Korting]])-tblVerkBerek[[#This Row],[Kosten]]</f>
        <v>420</v>
      </c>
    </row>
    <row r="868" spans="2:12" x14ac:dyDescent="0.3">
      <c r="B868" s="1">
        <v>43289</v>
      </c>
      <c r="C868" t="s">
        <v>6</v>
      </c>
      <c r="D868" t="s">
        <v>16</v>
      </c>
      <c r="E868">
        <v>14</v>
      </c>
      <c r="F868" t="str">
        <f>INDEX(tblKlant[Regio],MATCH(tblVerkBerek[[#This Row],[Klant]],tblKlant[Klant],0))</f>
        <v>Noord</v>
      </c>
      <c r="G868" t="str">
        <f>INDEX(tblProd[ProdNaam],MATCH(tblVerkBerek[[#This Row],[Prod]],tblProd[Product],0))</f>
        <v>Prod5</v>
      </c>
      <c r="H868" s="5">
        <f>tblVerkBerek[[#This Row],[Aantal]]*INDEX(tblProd[KostPrijs],MATCH(tblVerkBerek[[#This Row],[Prod]],tblProd[Product],0))</f>
        <v>1960</v>
      </c>
      <c r="I868" s="5">
        <f>tblVerkBerek[[#This Row],[Aantal]]*INDEX(tblProd[VerkPrijs],MATCH(tblVerkBerek[[#This Row],[Prod]],tblProd[Product],0))</f>
        <v>2520</v>
      </c>
      <c r="J868" s="5">
        <f>tblVerkBerek[[#This Row],[Omzet]]-tblVerkBerek[[#This Row],[Kosten]]</f>
        <v>560</v>
      </c>
      <c r="K868" s="4">
        <f>INDEX(tblKlant[Korting],MATCH(tblVerkBerek[[#This Row],[Klant]],tblKlant[Klant],0))</f>
        <v>0</v>
      </c>
      <c r="L868" s="5">
        <f>tblVerkBerek[[#This Row],[Omzet]]*(1-tblVerkBerek[[#This Row],[Korting]])-tblVerkBerek[[#This Row],[Kosten]]</f>
        <v>560</v>
      </c>
    </row>
    <row r="869" spans="2:12" x14ac:dyDescent="0.3">
      <c r="B869" s="1">
        <v>43623</v>
      </c>
      <c r="C869" t="s">
        <v>8</v>
      </c>
      <c r="D869" t="s">
        <v>10</v>
      </c>
      <c r="E869">
        <v>6</v>
      </c>
      <c r="F869" t="str">
        <f>INDEX(tblKlant[Regio],MATCH(tblVerkBerek[[#This Row],[Klant]],tblKlant[Klant],0))</f>
        <v>Zuid</v>
      </c>
      <c r="G869" t="str">
        <f>INDEX(tblProd[ProdNaam],MATCH(tblVerkBerek[[#This Row],[Prod]],tblProd[Product],0))</f>
        <v>Prod4</v>
      </c>
      <c r="H869" s="5">
        <f>tblVerkBerek[[#This Row],[Aantal]]*INDEX(tblProd[KostPrijs],MATCH(tblVerkBerek[[#This Row],[Prod]],tblProd[Product],0))</f>
        <v>780</v>
      </c>
      <c r="I869" s="5">
        <f>tblVerkBerek[[#This Row],[Aantal]]*INDEX(tblProd[VerkPrijs],MATCH(tblVerkBerek[[#This Row],[Prod]],tblProd[Product],0))</f>
        <v>960</v>
      </c>
      <c r="J869" s="5">
        <f>tblVerkBerek[[#This Row],[Omzet]]-tblVerkBerek[[#This Row],[Kosten]]</f>
        <v>180</v>
      </c>
      <c r="K869" s="4">
        <f>INDEX(tblKlant[Korting],MATCH(tblVerkBerek[[#This Row],[Klant]],tblKlant[Klant],0))</f>
        <v>0.01</v>
      </c>
      <c r="L869" s="5">
        <f>tblVerkBerek[[#This Row],[Omzet]]*(1-tblVerkBerek[[#This Row],[Korting]])-tblVerkBerek[[#This Row],[Kosten]]</f>
        <v>170.39999999999998</v>
      </c>
    </row>
    <row r="870" spans="2:12" x14ac:dyDescent="0.3">
      <c r="B870" s="1">
        <v>43178</v>
      </c>
      <c r="C870" t="s">
        <v>4</v>
      </c>
      <c r="D870" t="s">
        <v>10</v>
      </c>
      <c r="E870">
        <v>16</v>
      </c>
      <c r="F870" t="str">
        <f>INDEX(tblKlant[Regio],MATCH(tblVerkBerek[[#This Row],[Klant]],tblKlant[Klant],0))</f>
        <v>Zuid</v>
      </c>
      <c r="G870" t="str">
        <f>INDEX(tblProd[ProdNaam],MATCH(tblVerkBerek[[#This Row],[Prod]],tblProd[Product],0))</f>
        <v>Prod4</v>
      </c>
      <c r="H870" s="5">
        <f>tblVerkBerek[[#This Row],[Aantal]]*INDEX(tblProd[KostPrijs],MATCH(tblVerkBerek[[#This Row],[Prod]],tblProd[Product],0))</f>
        <v>2080</v>
      </c>
      <c r="I870" s="5">
        <f>tblVerkBerek[[#This Row],[Aantal]]*INDEX(tblProd[VerkPrijs],MATCH(tblVerkBerek[[#This Row],[Prod]],tblProd[Product],0))</f>
        <v>2560</v>
      </c>
      <c r="J870" s="5">
        <f>tblVerkBerek[[#This Row],[Omzet]]-tblVerkBerek[[#This Row],[Kosten]]</f>
        <v>480</v>
      </c>
      <c r="K870" s="4">
        <f>INDEX(tblKlant[Korting],MATCH(tblVerkBerek[[#This Row],[Klant]],tblKlant[Klant],0))</f>
        <v>0.05</v>
      </c>
      <c r="L870" s="5">
        <f>tblVerkBerek[[#This Row],[Omzet]]*(1-tblVerkBerek[[#This Row],[Korting]])-tblVerkBerek[[#This Row],[Kosten]]</f>
        <v>352</v>
      </c>
    </row>
    <row r="871" spans="2:12" x14ac:dyDescent="0.3">
      <c r="B871" s="1">
        <v>43217</v>
      </c>
      <c r="C871" t="s">
        <v>9</v>
      </c>
      <c r="D871" t="s">
        <v>19</v>
      </c>
      <c r="E871">
        <v>11</v>
      </c>
      <c r="F871" t="str">
        <f>INDEX(tblKlant[Regio],MATCH(tblVerkBerek[[#This Row],[Klant]],tblKlant[Klant],0))</f>
        <v>Noord</v>
      </c>
      <c r="G871" t="str">
        <f>INDEX(tblProd[ProdNaam],MATCH(tblVerkBerek[[#This Row],[Prod]],tblProd[Product],0))</f>
        <v>Prod2</v>
      </c>
      <c r="H871" s="5">
        <f>tblVerkBerek[[#This Row],[Aantal]]*INDEX(tblProd[KostPrijs],MATCH(tblVerkBerek[[#This Row],[Prod]],tblProd[Product],0))</f>
        <v>1210</v>
      </c>
      <c r="I871" s="5">
        <f>tblVerkBerek[[#This Row],[Aantal]]*INDEX(tblProd[VerkPrijs],MATCH(tblVerkBerek[[#This Row],[Prod]],tblProd[Product],0))</f>
        <v>1485</v>
      </c>
      <c r="J871" s="5">
        <f>tblVerkBerek[[#This Row],[Omzet]]-tblVerkBerek[[#This Row],[Kosten]]</f>
        <v>275</v>
      </c>
      <c r="K871" s="4">
        <f>INDEX(tblKlant[Korting],MATCH(tblVerkBerek[[#This Row],[Klant]],tblKlant[Klant],0))</f>
        <v>0.1</v>
      </c>
      <c r="L871" s="5">
        <f>tblVerkBerek[[#This Row],[Omzet]]*(1-tblVerkBerek[[#This Row],[Korting]])-tblVerkBerek[[#This Row],[Kosten]]</f>
        <v>126.5</v>
      </c>
    </row>
    <row r="872" spans="2:12" x14ac:dyDescent="0.3">
      <c r="B872" s="1">
        <v>43416</v>
      </c>
      <c r="C872" t="s">
        <v>15</v>
      </c>
      <c r="D872" t="s">
        <v>10</v>
      </c>
      <c r="E872">
        <v>15</v>
      </c>
      <c r="F872" t="str">
        <f>INDEX(tblKlant[Regio],MATCH(tblVerkBerek[[#This Row],[Klant]],tblKlant[Klant],0))</f>
        <v>Noord</v>
      </c>
      <c r="G872" t="str">
        <f>INDEX(tblProd[ProdNaam],MATCH(tblVerkBerek[[#This Row],[Prod]],tblProd[Product],0))</f>
        <v>Prod4</v>
      </c>
      <c r="H872" s="5">
        <f>tblVerkBerek[[#This Row],[Aantal]]*INDEX(tblProd[KostPrijs],MATCH(tblVerkBerek[[#This Row],[Prod]],tblProd[Product],0))</f>
        <v>1950</v>
      </c>
      <c r="I872" s="5">
        <f>tblVerkBerek[[#This Row],[Aantal]]*INDEX(tblProd[VerkPrijs],MATCH(tblVerkBerek[[#This Row],[Prod]],tblProd[Product],0))</f>
        <v>2400</v>
      </c>
      <c r="J872" s="5">
        <f>tblVerkBerek[[#This Row],[Omzet]]-tblVerkBerek[[#This Row],[Kosten]]</f>
        <v>450</v>
      </c>
      <c r="K872" s="4">
        <f>INDEX(tblKlant[Korting],MATCH(tblVerkBerek[[#This Row],[Klant]],tblKlant[Klant],0))</f>
        <v>0.01</v>
      </c>
      <c r="L872" s="5">
        <f>tblVerkBerek[[#This Row],[Omzet]]*(1-tblVerkBerek[[#This Row],[Korting]])-tblVerkBerek[[#This Row],[Kosten]]</f>
        <v>426</v>
      </c>
    </row>
    <row r="873" spans="2:12" x14ac:dyDescent="0.3">
      <c r="B873" s="1">
        <v>43139</v>
      </c>
      <c r="C873" t="s">
        <v>18</v>
      </c>
      <c r="D873" t="s">
        <v>19</v>
      </c>
      <c r="E873">
        <v>14</v>
      </c>
      <c r="F873" t="str">
        <f>INDEX(tblKlant[Regio],MATCH(tblVerkBerek[[#This Row],[Klant]],tblKlant[Klant],0))</f>
        <v>Noord</v>
      </c>
      <c r="G873" t="str">
        <f>INDEX(tblProd[ProdNaam],MATCH(tblVerkBerek[[#This Row],[Prod]],tblProd[Product],0))</f>
        <v>Prod2</v>
      </c>
      <c r="H873" s="5">
        <f>tblVerkBerek[[#This Row],[Aantal]]*INDEX(tblProd[KostPrijs],MATCH(tblVerkBerek[[#This Row],[Prod]],tblProd[Product],0))</f>
        <v>1540</v>
      </c>
      <c r="I873" s="5">
        <f>tblVerkBerek[[#This Row],[Aantal]]*INDEX(tblProd[VerkPrijs],MATCH(tblVerkBerek[[#This Row],[Prod]],tblProd[Product],0))</f>
        <v>1890</v>
      </c>
      <c r="J873" s="5">
        <f>tblVerkBerek[[#This Row],[Omzet]]-tblVerkBerek[[#This Row],[Kosten]]</f>
        <v>350</v>
      </c>
      <c r="K873" s="4">
        <f>INDEX(tblKlant[Korting],MATCH(tblVerkBerek[[#This Row],[Klant]],tblKlant[Klant],0))</f>
        <v>0</v>
      </c>
      <c r="L873" s="5">
        <f>tblVerkBerek[[#This Row],[Omzet]]*(1-tblVerkBerek[[#This Row],[Korting]])-tblVerkBerek[[#This Row],[Kosten]]</f>
        <v>350</v>
      </c>
    </row>
    <row r="874" spans="2:12" x14ac:dyDescent="0.3">
      <c r="B874" s="1">
        <v>43465</v>
      </c>
      <c r="C874" t="s">
        <v>11</v>
      </c>
      <c r="D874" t="s">
        <v>10</v>
      </c>
      <c r="E874">
        <v>8</v>
      </c>
      <c r="F874" t="str">
        <f>INDEX(tblKlant[Regio],MATCH(tblVerkBerek[[#This Row],[Klant]],tblKlant[Klant],0))</f>
        <v>Noord</v>
      </c>
      <c r="G874" t="str">
        <f>INDEX(tblProd[ProdNaam],MATCH(tblVerkBerek[[#This Row],[Prod]],tblProd[Product],0))</f>
        <v>Prod4</v>
      </c>
      <c r="H874" s="5">
        <f>tblVerkBerek[[#This Row],[Aantal]]*INDEX(tblProd[KostPrijs],MATCH(tblVerkBerek[[#This Row],[Prod]],tblProd[Product],0))</f>
        <v>1040</v>
      </c>
      <c r="I874" s="5">
        <f>tblVerkBerek[[#This Row],[Aantal]]*INDEX(tblProd[VerkPrijs],MATCH(tblVerkBerek[[#This Row],[Prod]],tblProd[Product],0))</f>
        <v>1280</v>
      </c>
      <c r="J874" s="5">
        <f>tblVerkBerek[[#This Row],[Omzet]]-tblVerkBerek[[#This Row],[Kosten]]</f>
        <v>240</v>
      </c>
      <c r="K874" s="4">
        <f>INDEX(tblKlant[Korting],MATCH(tblVerkBerek[[#This Row],[Klant]],tblKlant[Klant],0))</f>
        <v>0</v>
      </c>
      <c r="L874" s="5">
        <f>tblVerkBerek[[#This Row],[Omzet]]*(1-tblVerkBerek[[#This Row],[Korting]])-tblVerkBerek[[#This Row],[Kosten]]</f>
        <v>240</v>
      </c>
    </row>
    <row r="875" spans="2:12" x14ac:dyDescent="0.3">
      <c r="B875" s="1">
        <v>43297</v>
      </c>
      <c r="C875" t="s">
        <v>15</v>
      </c>
      <c r="D875" t="s">
        <v>19</v>
      </c>
      <c r="E875">
        <v>8</v>
      </c>
      <c r="F875" t="str">
        <f>INDEX(tblKlant[Regio],MATCH(tblVerkBerek[[#This Row],[Klant]],tblKlant[Klant],0))</f>
        <v>Noord</v>
      </c>
      <c r="G875" t="str">
        <f>INDEX(tblProd[ProdNaam],MATCH(tblVerkBerek[[#This Row],[Prod]],tblProd[Product],0))</f>
        <v>Prod2</v>
      </c>
      <c r="H875" s="5">
        <f>tblVerkBerek[[#This Row],[Aantal]]*INDEX(tblProd[KostPrijs],MATCH(tblVerkBerek[[#This Row],[Prod]],tblProd[Product],0))</f>
        <v>880</v>
      </c>
      <c r="I875" s="5">
        <f>tblVerkBerek[[#This Row],[Aantal]]*INDEX(tblProd[VerkPrijs],MATCH(tblVerkBerek[[#This Row],[Prod]],tblProd[Product],0))</f>
        <v>1080</v>
      </c>
      <c r="J875" s="5">
        <f>tblVerkBerek[[#This Row],[Omzet]]-tblVerkBerek[[#This Row],[Kosten]]</f>
        <v>200</v>
      </c>
      <c r="K875" s="4">
        <f>INDEX(tblKlant[Korting],MATCH(tblVerkBerek[[#This Row],[Klant]],tblKlant[Klant],0))</f>
        <v>0.01</v>
      </c>
      <c r="L875" s="5">
        <f>tblVerkBerek[[#This Row],[Omzet]]*(1-tblVerkBerek[[#This Row],[Korting]])-tblVerkBerek[[#This Row],[Kosten]]</f>
        <v>189.20000000000005</v>
      </c>
    </row>
    <row r="876" spans="2:12" x14ac:dyDescent="0.3">
      <c r="B876" s="1">
        <v>43115</v>
      </c>
      <c r="C876" t="s">
        <v>4</v>
      </c>
      <c r="D876" t="s">
        <v>5</v>
      </c>
      <c r="E876">
        <v>8</v>
      </c>
      <c r="F876" t="str">
        <f>INDEX(tblKlant[Regio],MATCH(tblVerkBerek[[#This Row],[Klant]],tblKlant[Klant],0))</f>
        <v>Zuid</v>
      </c>
      <c r="G876" t="str">
        <f>INDEX(tblProd[ProdNaam],MATCH(tblVerkBerek[[#This Row],[Prod]],tblProd[Product],0))</f>
        <v>Prod3</v>
      </c>
      <c r="H876" s="5">
        <f>tblVerkBerek[[#This Row],[Aantal]]*INDEX(tblProd[KostPrijs],MATCH(tblVerkBerek[[#This Row],[Prod]],tblProd[Product],0))</f>
        <v>960</v>
      </c>
      <c r="I876" s="5">
        <f>tblVerkBerek[[#This Row],[Aantal]]*INDEX(tblProd[VerkPrijs],MATCH(tblVerkBerek[[#This Row],[Prod]],tblProd[Product],0))</f>
        <v>1160</v>
      </c>
      <c r="J876" s="5">
        <f>tblVerkBerek[[#This Row],[Omzet]]-tblVerkBerek[[#This Row],[Kosten]]</f>
        <v>200</v>
      </c>
      <c r="K876" s="4">
        <f>INDEX(tblKlant[Korting],MATCH(tblVerkBerek[[#This Row],[Klant]],tblKlant[Klant],0))</f>
        <v>0.05</v>
      </c>
      <c r="L876" s="5">
        <f>tblVerkBerek[[#This Row],[Omzet]]*(1-tblVerkBerek[[#This Row],[Korting]])-tblVerkBerek[[#This Row],[Kosten]]</f>
        <v>142</v>
      </c>
    </row>
    <row r="877" spans="2:12" x14ac:dyDescent="0.3">
      <c r="B877" s="1">
        <v>43802</v>
      </c>
      <c r="C877" t="s">
        <v>12</v>
      </c>
      <c r="D877" t="s">
        <v>7</v>
      </c>
      <c r="E877">
        <v>7</v>
      </c>
      <c r="F877" t="str">
        <f>INDEX(tblKlant[Regio],MATCH(tblVerkBerek[[#This Row],[Klant]],tblKlant[Klant],0))</f>
        <v>Noord</v>
      </c>
      <c r="G877" t="str">
        <f>INDEX(tblProd[ProdNaam],MATCH(tblVerkBerek[[#This Row],[Prod]],tblProd[Product],0))</f>
        <v>Prod6</v>
      </c>
      <c r="H877" s="5">
        <f>tblVerkBerek[[#This Row],[Aantal]]*INDEX(tblProd[KostPrijs],MATCH(tblVerkBerek[[#This Row],[Prod]],tblProd[Product],0))</f>
        <v>1050</v>
      </c>
      <c r="I877" s="5">
        <f>tblVerkBerek[[#This Row],[Aantal]]*INDEX(tblProd[VerkPrijs],MATCH(tblVerkBerek[[#This Row],[Prod]],tblProd[Product],0))</f>
        <v>1400</v>
      </c>
      <c r="J877" s="5">
        <f>tblVerkBerek[[#This Row],[Omzet]]-tblVerkBerek[[#This Row],[Kosten]]</f>
        <v>350</v>
      </c>
      <c r="K877" s="4">
        <f>INDEX(tblKlant[Korting],MATCH(tblVerkBerek[[#This Row],[Klant]],tblKlant[Klant],0))</f>
        <v>0.01</v>
      </c>
      <c r="L877" s="5">
        <f>tblVerkBerek[[#This Row],[Omzet]]*(1-tblVerkBerek[[#This Row],[Korting]])-tblVerkBerek[[#This Row],[Kosten]]</f>
        <v>336</v>
      </c>
    </row>
    <row r="878" spans="2:12" x14ac:dyDescent="0.3">
      <c r="B878" s="1">
        <v>43530</v>
      </c>
      <c r="C878" t="s">
        <v>6</v>
      </c>
      <c r="D878" t="s">
        <v>7</v>
      </c>
      <c r="E878">
        <v>16</v>
      </c>
      <c r="F878" t="str">
        <f>INDEX(tblKlant[Regio],MATCH(tblVerkBerek[[#This Row],[Klant]],tblKlant[Klant],0))</f>
        <v>Noord</v>
      </c>
      <c r="G878" t="str">
        <f>INDEX(tblProd[ProdNaam],MATCH(tblVerkBerek[[#This Row],[Prod]],tblProd[Product],0))</f>
        <v>Prod6</v>
      </c>
      <c r="H878" s="5">
        <f>tblVerkBerek[[#This Row],[Aantal]]*INDEX(tblProd[KostPrijs],MATCH(tblVerkBerek[[#This Row],[Prod]],tblProd[Product],0))</f>
        <v>2400</v>
      </c>
      <c r="I878" s="5">
        <f>tblVerkBerek[[#This Row],[Aantal]]*INDEX(tblProd[VerkPrijs],MATCH(tblVerkBerek[[#This Row],[Prod]],tblProd[Product],0))</f>
        <v>3200</v>
      </c>
      <c r="J878" s="5">
        <f>tblVerkBerek[[#This Row],[Omzet]]-tblVerkBerek[[#This Row],[Kosten]]</f>
        <v>800</v>
      </c>
      <c r="K878" s="4">
        <f>INDEX(tblKlant[Korting],MATCH(tblVerkBerek[[#This Row],[Klant]],tblKlant[Klant],0))</f>
        <v>0</v>
      </c>
      <c r="L878" s="5">
        <f>tblVerkBerek[[#This Row],[Omzet]]*(1-tblVerkBerek[[#This Row],[Korting]])-tblVerkBerek[[#This Row],[Kosten]]</f>
        <v>800</v>
      </c>
    </row>
    <row r="879" spans="2:12" x14ac:dyDescent="0.3">
      <c r="B879" s="1">
        <v>43694</v>
      </c>
      <c r="C879" t="s">
        <v>15</v>
      </c>
      <c r="D879" t="s">
        <v>7</v>
      </c>
      <c r="E879">
        <v>18</v>
      </c>
      <c r="F879" t="str">
        <f>INDEX(tblKlant[Regio],MATCH(tblVerkBerek[[#This Row],[Klant]],tblKlant[Klant],0))</f>
        <v>Noord</v>
      </c>
      <c r="G879" t="str">
        <f>INDEX(tblProd[ProdNaam],MATCH(tblVerkBerek[[#This Row],[Prod]],tblProd[Product],0))</f>
        <v>Prod6</v>
      </c>
      <c r="H879" s="5">
        <f>tblVerkBerek[[#This Row],[Aantal]]*INDEX(tblProd[KostPrijs],MATCH(tblVerkBerek[[#This Row],[Prod]],tblProd[Product],0))</f>
        <v>2700</v>
      </c>
      <c r="I879" s="5">
        <f>tblVerkBerek[[#This Row],[Aantal]]*INDEX(tblProd[VerkPrijs],MATCH(tblVerkBerek[[#This Row],[Prod]],tblProd[Product],0))</f>
        <v>3600</v>
      </c>
      <c r="J879" s="5">
        <f>tblVerkBerek[[#This Row],[Omzet]]-tblVerkBerek[[#This Row],[Kosten]]</f>
        <v>900</v>
      </c>
      <c r="K879" s="4">
        <f>INDEX(tblKlant[Korting],MATCH(tblVerkBerek[[#This Row],[Klant]],tblKlant[Klant],0))</f>
        <v>0.01</v>
      </c>
      <c r="L879" s="5">
        <f>tblVerkBerek[[#This Row],[Omzet]]*(1-tblVerkBerek[[#This Row],[Korting]])-tblVerkBerek[[#This Row],[Kosten]]</f>
        <v>864</v>
      </c>
    </row>
    <row r="880" spans="2:12" x14ac:dyDescent="0.3">
      <c r="B880" s="1">
        <v>43164</v>
      </c>
      <c r="C880" t="s">
        <v>15</v>
      </c>
      <c r="D880" t="s">
        <v>19</v>
      </c>
      <c r="E880">
        <v>12</v>
      </c>
      <c r="F880" t="str">
        <f>INDEX(tblKlant[Regio],MATCH(tblVerkBerek[[#This Row],[Klant]],tblKlant[Klant],0))</f>
        <v>Noord</v>
      </c>
      <c r="G880" t="str">
        <f>INDEX(tblProd[ProdNaam],MATCH(tblVerkBerek[[#This Row],[Prod]],tblProd[Product],0))</f>
        <v>Prod2</v>
      </c>
      <c r="H880" s="5">
        <f>tblVerkBerek[[#This Row],[Aantal]]*INDEX(tblProd[KostPrijs],MATCH(tblVerkBerek[[#This Row],[Prod]],tblProd[Product],0))</f>
        <v>1320</v>
      </c>
      <c r="I880" s="5">
        <f>tblVerkBerek[[#This Row],[Aantal]]*INDEX(tblProd[VerkPrijs],MATCH(tblVerkBerek[[#This Row],[Prod]],tblProd[Product],0))</f>
        <v>1620</v>
      </c>
      <c r="J880" s="5">
        <f>tblVerkBerek[[#This Row],[Omzet]]-tblVerkBerek[[#This Row],[Kosten]]</f>
        <v>300</v>
      </c>
      <c r="K880" s="4">
        <f>INDEX(tblKlant[Korting],MATCH(tblVerkBerek[[#This Row],[Klant]],tblKlant[Klant],0))</f>
        <v>0.01</v>
      </c>
      <c r="L880" s="5">
        <f>tblVerkBerek[[#This Row],[Omzet]]*(1-tblVerkBerek[[#This Row],[Korting]])-tblVerkBerek[[#This Row],[Kosten]]</f>
        <v>283.79999999999995</v>
      </c>
    </row>
    <row r="881" spans="2:12" x14ac:dyDescent="0.3">
      <c r="B881" s="1">
        <v>43407</v>
      </c>
      <c r="C881" t="s">
        <v>12</v>
      </c>
      <c r="D881" t="s">
        <v>16</v>
      </c>
      <c r="E881">
        <v>10</v>
      </c>
      <c r="F881" t="str">
        <f>INDEX(tblKlant[Regio],MATCH(tblVerkBerek[[#This Row],[Klant]],tblKlant[Klant],0))</f>
        <v>Noord</v>
      </c>
      <c r="G881" t="str">
        <f>INDEX(tblProd[ProdNaam],MATCH(tblVerkBerek[[#This Row],[Prod]],tblProd[Product],0))</f>
        <v>Prod5</v>
      </c>
      <c r="H881" s="5">
        <f>tblVerkBerek[[#This Row],[Aantal]]*INDEX(tblProd[KostPrijs],MATCH(tblVerkBerek[[#This Row],[Prod]],tblProd[Product],0))</f>
        <v>1400</v>
      </c>
      <c r="I881" s="5">
        <f>tblVerkBerek[[#This Row],[Aantal]]*INDEX(tblProd[VerkPrijs],MATCH(tblVerkBerek[[#This Row],[Prod]],tblProd[Product],0))</f>
        <v>1800</v>
      </c>
      <c r="J881" s="5">
        <f>tblVerkBerek[[#This Row],[Omzet]]-tblVerkBerek[[#This Row],[Kosten]]</f>
        <v>400</v>
      </c>
      <c r="K881" s="4">
        <f>INDEX(tblKlant[Korting],MATCH(tblVerkBerek[[#This Row],[Klant]],tblKlant[Klant],0))</f>
        <v>0.01</v>
      </c>
      <c r="L881" s="5">
        <f>tblVerkBerek[[#This Row],[Omzet]]*(1-tblVerkBerek[[#This Row],[Korting]])-tblVerkBerek[[#This Row],[Kosten]]</f>
        <v>382</v>
      </c>
    </row>
    <row r="882" spans="2:12" x14ac:dyDescent="0.3">
      <c r="B882" s="1">
        <v>43744</v>
      </c>
      <c r="C882" t="s">
        <v>15</v>
      </c>
      <c r="D882" t="s">
        <v>19</v>
      </c>
      <c r="E882">
        <v>20</v>
      </c>
      <c r="F882" t="str">
        <f>INDEX(tblKlant[Regio],MATCH(tblVerkBerek[[#This Row],[Klant]],tblKlant[Klant],0))</f>
        <v>Noord</v>
      </c>
      <c r="G882" t="str">
        <f>INDEX(tblProd[ProdNaam],MATCH(tblVerkBerek[[#This Row],[Prod]],tblProd[Product],0))</f>
        <v>Prod2</v>
      </c>
      <c r="H882" s="5">
        <f>tblVerkBerek[[#This Row],[Aantal]]*INDEX(tblProd[KostPrijs],MATCH(tblVerkBerek[[#This Row],[Prod]],tblProd[Product],0))</f>
        <v>2200</v>
      </c>
      <c r="I882" s="5">
        <f>tblVerkBerek[[#This Row],[Aantal]]*INDEX(tblProd[VerkPrijs],MATCH(tblVerkBerek[[#This Row],[Prod]],tblProd[Product],0))</f>
        <v>2700</v>
      </c>
      <c r="J882" s="5">
        <f>tblVerkBerek[[#This Row],[Omzet]]-tblVerkBerek[[#This Row],[Kosten]]</f>
        <v>500</v>
      </c>
      <c r="K882" s="4">
        <f>INDEX(tblKlant[Korting],MATCH(tblVerkBerek[[#This Row],[Klant]],tblKlant[Klant],0))</f>
        <v>0.01</v>
      </c>
      <c r="L882" s="5">
        <f>tblVerkBerek[[#This Row],[Omzet]]*(1-tblVerkBerek[[#This Row],[Korting]])-tblVerkBerek[[#This Row],[Kosten]]</f>
        <v>473</v>
      </c>
    </row>
    <row r="883" spans="2:12" x14ac:dyDescent="0.3">
      <c r="B883" s="1">
        <v>43909</v>
      </c>
      <c r="C883" t="s">
        <v>4</v>
      </c>
      <c r="D883" t="s">
        <v>10</v>
      </c>
      <c r="E883">
        <v>18</v>
      </c>
      <c r="F883" t="str">
        <f>INDEX(tblKlant[Regio],MATCH(tblVerkBerek[[#This Row],[Klant]],tblKlant[Klant],0))</f>
        <v>Zuid</v>
      </c>
      <c r="G883" t="str">
        <f>INDEX(tblProd[ProdNaam],MATCH(tblVerkBerek[[#This Row],[Prod]],tblProd[Product],0))</f>
        <v>Prod4</v>
      </c>
      <c r="H883" s="5">
        <f>tblVerkBerek[[#This Row],[Aantal]]*INDEX(tblProd[KostPrijs],MATCH(tblVerkBerek[[#This Row],[Prod]],tblProd[Product],0))</f>
        <v>2340</v>
      </c>
      <c r="I883" s="5">
        <f>tblVerkBerek[[#This Row],[Aantal]]*INDEX(tblProd[VerkPrijs],MATCH(tblVerkBerek[[#This Row],[Prod]],tblProd[Product],0))</f>
        <v>2880</v>
      </c>
      <c r="J883" s="5">
        <f>tblVerkBerek[[#This Row],[Omzet]]-tblVerkBerek[[#This Row],[Kosten]]</f>
        <v>540</v>
      </c>
      <c r="K883" s="4">
        <f>INDEX(tblKlant[Korting],MATCH(tblVerkBerek[[#This Row],[Klant]],tblKlant[Klant],0))</f>
        <v>0.05</v>
      </c>
      <c r="L883" s="5">
        <f>tblVerkBerek[[#This Row],[Omzet]]*(1-tblVerkBerek[[#This Row],[Korting]])-tblVerkBerek[[#This Row],[Kosten]]</f>
        <v>396</v>
      </c>
    </row>
    <row r="884" spans="2:12" x14ac:dyDescent="0.3">
      <c r="B884" s="1">
        <v>43200</v>
      </c>
      <c r="C884" t="s">
        <v>8</v>
      </c>
      <c r="D884" t="s">
        <v>10</v>
      </c>
      <c r="E884">
        <v>11</v>
      </c>
      <c r="F884" t="str">
        <f>INDEX(tblKlant[Regio],MATCH(tblVerkBerek[[#This Row],[Klant]],tblKlant[Klant],0))</f>
        <v>Zuid</v>
      </c>
      <c r="G884" t="str">
        <f>INDEX(tblProd[ProdNaam],MATCH(tblVerkBerek[[#This Row],[Prod]],tblProd[Product],0))</f>
        <v>Prod4</v>
      </c>
      <c r="H884" s="5">
        <f>tblVerkBerek[[#This Row],[Aantal]]*INDEX(tblProd[KostPrijs],MATCH(tblVerkBerek[[#This Row],[Prod]],tblProd[Product],0))</f>
        <v>1430</v>
      </c>
      <c r="I884" s="5">
        <f>tblVerkBerek[[#This Row],[Aantal]]*INDEX(tblProd[VerkPrijs],MATCH(tblVerkBerek[[#This Row],[Prod]],tblProd[Product],0))</f>
        <v>1760</v>
      </c>
      <c r="J884" s="5">
        <f>tblVerkBerek[[#This Row],[Omzet]]-tblVerkBerek[[#This Row],[Kosten]]</f>
        <v>330</v>
      </c>
      <c r="K884" s="4">
        <f>INDEX(tblKlant[Korting],MATCH(tblVerkBerek[[#This Row],[Klant]],tblKlant[Klant],0))</f>
        <v>0.01</v>
      </c>
      <c r="L884" s="5">
        <f>tblVerkBerek[[#This Row],[Omzet]]*(1-tblVerkBerek[[#This Row],[Korting]])-tblVerkBerek[[#This Row],[Kosten]]</f>
        <v>312.40000000000009</v>
      </c>
    </row>
    <row r="885" spans="2:12" x14ac:dyDescent="0.3">
      <c r="B885" s="1">
        <v>43413</v>
      </c>
      <c r="C885" t="s">
        <v>17</v>
      </c>
      <c r="D885" t="s">
        <v>16</v>
      </c>
      <c r="E885">
        <v>14</v>
      </c>
      <c r="F885" t="str">
        <f>INDEX(tblKlant[Regio],MATCH(tblVerkBerek[[#This Row],[Klant]],tblKlant[Klant],0))</f>
        <v>Zuid</v>
      </c>
      <c r="G885" t="str">
        <f>INDEX(tblProd[ProdNaam],MATCH(tblVerkBerek[[#This Row],[Prod]],tblProd[Product],0))</f>
        <v>Prod5</v>
      </c>
      <c r="H885" s="5">
        <f>tblVerkBerek[[#This Row],[Aantal]]*INDEX(tblProd[KostPrijs],MATCH(tblVerkBerek[[#This Row],[Prod]],tblProd[Product],0))</f>
        <v>1960</v>
      </c>
      <c r="I885" s="5">
        <f>tblVerkBerek[[#This Row],[Aantal]]*INDEX(tblProd[VerkPrijs],MATCH(tblVerkBerek[[#This Row],[Prod]],tblProd[Product],0))</f>
        <v>2520</v>
      </c>
      <c r="J885" s="5">
        <f>tblVerkBerek[[#This Row],[Omzet]]-tblVerkBerek[[#This Row],[Kosten]]</f>
        <v>560</v>
      </c>
      <c r="K885" s="4">
        <f>INDEX(tblKlant[Korting],MATCH(tblVerkBerek[[#This Row],[Klant]],tblKlant[Klant],0))</f>
        <v>0.05</v>
      </c>
      <c r="L885" s="5">
        <f>tblVerkBerek[[#This Row],[Omzet]]*(1-tblVerkBerek[[#This Row],[Korting]])-tblVerkBerek[[#This Row],[Kosten]]</f>
        <v>434</v>
      </c>
    </row>
    <row r="886" spans="2:12" x14ac:dyDescent="0.3">
      <c r="B886" s="1">
        <v>43402</v>
      </c>
      <c r="C886" t="s">
        <v>6</v>
      </c>
      <c r="D886" t="s">
        <v>5</v>
      </c>
      <c r="E886">
        <v>20</v>
      </c>
      <c r="F886" t="str">
        <f>INDEX(tblKlant[Regio],MATCH(tblVerkBerek[[#This Row],[Klant]],tblKlant[Klant],0))</f>
        <v>Noord</v>
      </c>
      <c r="G886" t="str">
        <f>INDEX(tblProd[ProdNaam],MATCH(tblVerkBerek[[#This Row],[Prod]],tblProd[Product],0))</f>
        <v>Prod3</v>
      </c>
      <c r="H886" s="5">
        <f>tblVerkBerek[[#This Row],[Aantal]]*INDEX(tblProd[KostPrijs],MATCH(tblVerkBerek[[#This Row],[Prod]],tblProd[Product],0))</f>
        <v>2400</v>
      </c>
      <c r="I886" s="5">
        <f>tblVerkBerek[[#This Row],[Aantal]]*INDEX(tblProd[VerkPrijs],MATCH(tblVerkBerek[[#This Row],[Prod]],tblProd[Product],0))</f>
        <v>2900</v>
      </c>
      <c r="J886" s="5">
        <f>tblVerkBerek[[#This Row],[Omzet]]-tblVerkBerek[[#This Row],[Kosten]]</f>
        <v>500</v>
      </c>
      <c r="K886" s="4">
        <f>INDEX(tblKlant[Korting],MATCH(tblVerkBerek[[#This Row],[Klant]],tblKlant[Klant],0))</f>
        <v>0</v>
      </c>
      <c r="L886" s="5">
        <f>tblVerkBerek[[#This Row],[Omzet]]*(1-tblVerkBerek[[#This Row],[Korting]])-tblVerkBerek[[#This Row],[Kosten]]</f>
        <v>500</v>
      </c>
    </row>
    <row r="887" spans="2:12" x14ac:dyDescent="0.3">
      <c r="B887" s="1">
        <v>43857</v>
      </c>
      <c r="C887" t="s">
        <v>13</v>
      </c>
      <c r="D887" t="s">
        <v>19</v>
      </c>
      <c r="E887">
        <v>9</v>
      </c>
      <c r="F887" t="str">
        <f>INDEX(tblKlant[Regio],MATCH(tblVerkBerek[[#This Row],[Klant]],tblKlant[Klant],0))</f>
        <v>Zuid</v>
      </c>
      <c r="G887" t="str">
        <f>INDEX(tblProd[ProdNaam],MATCH(tblVerkBerek[[#This Row],[Prod]],tblProd[Product],0))</f>
        <v>Prod2</v>
      </c>
      <c r="H887" s="5">
        <f>tblVerkBerek[[#This Row],[Aantal]]*INDEX(tblProd[KostPrijs],MATCH(tblVerkBerek[[#This Row],[Prod]],tblProd[Product],0))</f>
        <v>990</v>
      </c>
      <c r="I887" s="5">
        <f>tblVerkBerek[[#This Row],[Aantal]]*INDEX(tblProd[VerkPrijs],MATCH(tblVerkBerek[[#This Row],[Prod]],tblProd[Product],0))</f>
        <v>1215</v>
      </c>
      <c r="J887" s="5">
        <f>tblVerkBerek[[#This Row],[Omzet]]-tblVerkBerek[[#This Row],[Kosten]]</f>
        <v>225</v>
      </c>
      <c r="K887" s="4">
        <f>INDEX(tblKlant[Korting],MATCH(tblVerkBerek[[#This Row],[Klant]],tblKlant[Klant],0))</f>
        <v>0.05</v>
      </c>
      <c r="L887" s="5">
        <f>tblVerkBerek[[#This Row],[Omzet]]*(1-tblVerkBerek[[#This Row],[Korting]])-tblVerkBerek[[#This Row],[Kosten]]</f>
        <v>164.25</v>
      </c>
    </row>
    <row r="888" spans="2:12" x14ac:dyDescent="0.3">
      <c r="B888" s="1">
        <v>43426</v>
      </c>
      <c r="C888" t="s">
        <v>18</v>
      </c>
      <c r="D888" t="s">
        <v>10</v>
      </c>
      <c r="E888">
        <v>18</v>
      </c>
      <c r="F888" t="str">
        <f>INDEX(tblKlant[Regio],MATCH(tblVerkBerek[[#This Row],[Klant]],tblKlant[Klant],0))</f>
        <v>Noord</v>
      </c>
      <c r="G888" t="str">
        <f>INDEX(tblProd[ProdNaam],MATCH(tblVerkBerek[[#This Row],[Prod]],tblProd[Product],0))</f>
        <v>Prod4</v>
      </c>
      <c r="H888" s="5">
        <f>tblVerkBerek[[#This Row],[Aantal]]*INDEX(tblProd[KostPrijs],MATCH(tblVerkBerek[[#This Row],[Prod]],tblProd[Product],0))</f>
        <v>2340</v>
      </c>
      <c r="I888" s="5">
        <f>tblVerkBerek[[#This Row],[Aantal]]*INDEX(tblProd[VerkPrijs],MATCH(tblVerkBerek[[#This Row],[Prod]],tblProd[Product],0))</f>
        <v>2880</v>
      </c>
      <c r="J888" s="5">
        <f>tblVerkBerek[[#This Row],[Omzet]]-tblVerkBerek[[#This Row],[Kosten]]</f>
        <v>540</v>
      </c>
      <c r="K888" s="4">
        <f>INDEX(tblKlant[Korting],MATCH(tblVerkBerek[[#This Row],[Klant]],tblKlant[Klant],0))</f>
        <v>0</v>
      </c>
      <c r="L888" s="5">
        <f>tblVerkBerek[[#This Row],[Omzet]]*(1-tblVerkBerek[[#This Row],[Korting]])-tblVerkBerek[[#This Row],[Kosten]]</f>
        <v>540</v>
      </c>
    </row>
    <row r="889" spans="2:12" x14ac:dyDescent="0.3">
      <c r="B889" s="1">
        <v>43307</v>
      </c>
      <c r="C889" t="s">
        <v>11</v>
      </c>
      <c r="D889" t="s">
        <v>19</v>
      </c>
      <c r="E889">
        <v>6</v>
      </c>
      <c r="F889" t="str">
        <f>INDEX(tblKlant[Regio],MATCH(tblVerkBerek[[#This Row],[Klant]],tblKlant[Klant],0))</f>
        <v>Noord</v>
      </c>
      <c r="G889" t="str">
        <f>INDEX(tblProd[ProdNaam],MATCH(tblVerkBerek[[#This Row],[Prod]],tblProd[Product],0))</f>
        <v>Prod2</v>
      </c>
      <c r="H889" s="5">
        <f>tblVerkBerek[[#This Row],[Aantal]]*INDEX(tblProd[KostPrijs],MATCH(tblVerkBerek[[#This Row],[Prod]],tblProd[Product],0))</f>
        <v>660</v>
      </c>
      <c r="I889" s="5">
        <f>tblVerkBerek[[#This Row],[Aantal]]*INDEX(tblProd[VerkPrijs],MATCH(tblVerkBerek[[#This Row],[Prod]],tblProd[Product],0))</f>
        <v>810</v>
      </c>
      <c r="J889" s="5">
        <f>tblVerkBerek[[#This Row],[Omzet]]-tblVerkBerek[[#This Row],[Kosten]]</f>
        <v>150</v>
      </c>
      <c r="K889" s="4">
        <f>INDEX(tblKlant[Korting],MATCH(tblVerkBerek[[#This Row],[Klant]],tblKlant[Klant],0))</f>
        <v>0</v>
      </c>
      <c r="L889" s="5">
        <f>tblVerkBerek[[#This Row],[Omzet]]*(1-tblVerkBerek[[#This Row],[Korting]])-tblVerkBerek[[#This Row],[Kosten]]</f>
        <v>150</v>
      </c>
    </row>
    <row r="890" spans="2:12" x14ac:dyDescent="0.3">
      <c r="B890" s="1">
        <v>43548</v>
      </c>
      <c r="C890" t="s">
        <v>12</v>
      </c>
      <c r="D890" t="s">
        <v>16</v>
      </c>
      <c r="E890">
        <v>8</v>
      </c>
      <c r="F890" t="str">
        <f>INDEX(tblKlant[Regio],MATCH(tblVerkBerek[[#This Row],[Klant]],tblKlant[Klant],0))</f>
        <v>Noord</v>
      </c>
      <c r="G890" t="str">
        <f>INDEX(tblProd[ProdNaam],MATCH(tblVerkBerek[[#This Row],[Prod]],tblProd[Product],0))</f>
        <v>Prod5</v>
      </c>
      <c r="H890" s="5">
        <f>tblVerkBerek[[#This Row],[Aantal]]*INDEX(tblProd[KostPrijs],MATCH(tblVerkBerek[[#This Row],[Prod]],tblProd[Product],0))</f>
        <v>1120</v>
      </c>
      <c r="I890" s="5">
        <f>tblVerkBerek[[#This Row],[Aantal]]*INDEX(tblProd[VerkPrijs],MATCH(tblVerkBerek[[#This Row],[Prod]],tblProd[Product],0))</f>
        <v>1440</v>
      </c>
      <c r="J890" s="5">
        <f>tblVerkBerek[[#This Row],[Omzet]]-tblVerkBerek[[#This Row],[Kosten]]</f>
        <v>320</v>
      </c>
      <c r="K890" s="4">
        <f>INDEX(tblKlant[Korting],MATCH(tblVerkBerek[[#This Row],[Klant]],tblKlant[Klant],0))</f>
        <v>0.01</v>
      </c>
      <c r="L890" s="5">
        <f>tblVerkBerek[[#This Row],[Omzet]]*(1-tblVerkBerek[[#This Row],[Korting]])-tblVerkBerek[[#This Row],[Kosten]]</f>
        <v>305.59999999999991</v>
      </c>
    </row>
    <row r="891" spans="2:12" x14ac:dyDescent="0.3">
      <c r="B891" s="1">
        <v>43951</v>
      </c>
      <c r="C891" t="s">
        <v>12</v>
      </c>
      <c r="D891" t="s">
        <v>16</v>
      </c>
      <c r="E891">
        <v>12</v>
      </c>
      <c r="F891" t="str">
        <f>INDEX(tblKlant[Regio],MATCH(tblVerkBerek[[#This Row],[Klant]],tblKlant[Klant],0))</f>
        <v>Noord</v>
      </c>
      <c r="G891" t="str">
        <f>INDEX(tblProd[ProdNaam],MATCH(tblVerkBerek[[#This Row],[Prod]],tblProd[Product],0))</f>
        <v>Prod5</v>
      </c>
      <c r="H891" s="5">
        <f>tblVerkBerek[[#This Row],[Aantal]]*INDEX(tblProd[KostPrijs],MATCH(tblVerkBerek[[#This Row],[Prod]],tblProd[Product],0))</f>
        <v>1680</v>
      </c>
      <c r="I891" s="5">
        <f>tblVerkBerek[[#This Row],[Aantal]]*INDEX(tblProd[VerkPrijs],MATCH(tblVerkBerek[[#This Row],[Prod]],tblProd[Product],0))</f>
        <v>2160</v>
      </c>
      <c r="J891" s="5">
        <f>tblVerkBerek[[#This Row],[Omzet]]-tblVerkBerek[[#This Row],[Kosten]]</f>
        <v>480</v>
      </c>
      <c r="K891" s="4">
        <f>INDEX(tblKlant[Korting],MATCH(tblVerkBerek[[#This Row],[Klant]],tblKlant[Klant],0))</f>
        <v>0.01</v>
      </c>
      <c r="L891" s="5">
        <f>tblVerkBerek[[#This Row],[Omzet]]*(1-tblVerkBerek[[#This Row],[Korting]])-tblVerkBerek[[#This Row],[Kosten]]</f>
        <v>458.40000000000009</v>
      </c>
    </row>
    <row r="892" spans="2:12" x14ac:dyDescent="0.3">
      <c r="B892" s="1">
        <v>43359</v>
      </c>
      <c r="C892" t="s">
        <v>6</v>
      </c>
      <c r="D892" t="s">
        <v>5</v>
      </c>
      <c r="E892">
        <v>12</v>
      </c>
      <c r="F892" t="str">
        <f>INDEX(tblKlant[Regio],MATCH(tblVerkBerek[[#This Row],[Klant]],tblKlant[Klant],0))</f>
        <v>Noord</v>
      </c>
      <c r="G892" t="str">
        <f>INDEX(tblProd[ProdNaam],MATCH(tblVerkBerek[[#This Row],[Prod]],tblProd[Product],0))</f>
        <v>Prod3</v>
      </c>
      <c r="H892" s="5">
        <f>tblVerkBerek[[#This Row],[Aantal]]*INDEX(tblProd[KostPrijs],MATCH(tblVerkBerek[[#This Row],[Prod]],tblProd[Product],0))</f>
        <v>1440</v>
      </c>
      <c r="I892" s="5">
        <f>tblVerkBerek[[#This Row],[Aantal]]*INDEX(tblProd[VerkPrijs],MATCH(tblVerkBerek[[#This Row],[Prod]],tblProd[Product],0))</f>
        <v>1740</v>
      </c>
      <c r="J892" s="5">
        <f>tblVerkBerek[[#This Row],[Omzet]]-tblVerkBerek[[#This Row],[Kosten]]</f>
        <v>300</v>
      </c>
      <c r="K892" s="4">
        <f>INDEX(tblKlant[Korting],MATCH(tblVerkBerek[[#This Row],[Klant]],tblKlant[Klant],0))</f>
        <v>0</v>
      </c>
      <c r="L892" s="5">
        <f>tblVerkBerek[[#This Row],[Omzet]]*(1-tblVerkBerek[[#This Row],[Korting]])-tblVerkBerek[[#This Row],[Kosten]]</f>
        <v>300</v>
      </c>
    </row>
    <row r="893" spans="2:12" x14ac:dyDescent="0.3">
      <c r="B893" s="1">
        <v>43701</v>
      </c>
      <c r="C893" t="s">
        <v>13</v>
      </c>
      <c r="D893" t="s">
        <v>5</v>
      </c>
      <c r="E893">
        <v>19</v>
      </c>
      <c r="F893" t="str">
        <f>INDEX(tblKlant[Regio],MATCH(tblVerkBerek[[#This Row],[Klant]],tblKlant[Klant],0))</f>
        <v>Zuid</v>
      </c>
      <c r="G893" t="str">
        <f>INDEX(tblProd[ProdNaam],MATCH(tblVerkBerek[[#This Row],[Prod]],tblProd[Product],0))</f>
        <v>Prod3</v>
      </c>
      <c r="H893" s="5">
        <f>tblVerkBerek[[#This Row],[Aantal]]*INDEX(tblProd[KostPrijs],MATCH(tblVerkBerek[[#This Row],[Prod]],tblProd[Product],0))</f>
        <v>2280</v>
      </c>
      <c r="I893" s="5">
        <f>tblVerkBerek[[#This Row],[Aantal]]*INDEX(tblProd[VerkPrijs],MATCH(tblVerkBerek[[#This Row],[Prod]],tblProd[Product],0))</f>
        <v>2755</v>
      </c>
      <c r="J893" s="5">
        <f>tblVerkBerek[[#This Row],[Omzet]]-tblVerkBerek[[#This Row],[Kosten]]</f>
        <v>475</v>
      </c>
      <c r="K893" s="4">
        <f>INDEX(tblKlant[Korting],MATCH(tblVerkBerek[[#This Row],[Klant]],tblKlant[Klant],0))</f>
        <v>0.05</v>
      </c>
      <c r="L893" s="5">
        <f>tblVerkBerek[[#This Row],[Omzet]]*(1-tblVerkBerek[[#This Row],[Korting]])-tblVerkBerek[[#This Row],[Kosten]]</f>
        <v>337.25</v>
      </c>
    </row>
    <row r="894" spans="2:12" x14ac:dyDescent="0.3">
      <c r="B894" s="1">
        <v>43850</v>
      </c>
      <c r="C894" t="s">
        <v>18</v>
      </c>
      <c r="D894" t="s">
        <v>10</v>
      </c>
      <c r="E894">
        <v>12</v>
      </c>
      <c r="F894" t="str">
        <f>INDEX(tblKlant[Regio],MATCH(tblVerkBerek[[#This Row],[Klant]],tblKlant[Klant],0))</f>
        <v>Noord</v>
      </c>
      <c r="G894" t="str">
        <f>INDEX(tblProd[ProdNaam],MATCH(tblVerkBerek[[#This Row],[Prod]],tblProd[Product],0))</f>
        <v>Prod4</v>
      </c>
      <c r="H894" s="5">
        <f>tblVerkBerek[[#This Row],[Aantal]]*INDEX(tblProd[KostPrijs],MATCH(tblVerkBerek[[#This Row],[Prod]],tblProd[Product],0))</f>
        <v>1560</v>
      </c>
      <c r="I894" s="5">
        <f>tblVerkBerek[[#This Row],[Aantal]]*INDEX(tblProd[VerkPrijs],MATCH(tblVerkBerek[[#This Row],[Prod]],tblProd[Product],0))</f>
        <v>1920</v>
      </c>
      <c r="J894" s="5">
        <f>tblVerkBerek[[#This Row],[Omzet]]-tblVerkBerek[[#This Row],[Kosten]]</f>
        <v>360</v>
      </c>
      <c r="K894" s="4">
        <f>INDEX(tblKlant[Korting],MATCH(tblVerkBerek[[#This Row],[Klant]],tblKlant[Klant],0))</f>
        <v>0</v>
      </c>
      <c r="L894" s="5">
        <f>tblVerkBerek[[#This Row],[Omzet]]*(1-tblVerkBerek[[#This Row],[Korting]])-tblVerkBerek[[#This Row],[Kosten]]</f>
        <v>360</v>
      </c>
    </row>
    <row r="895" spans="2:12" x14ac:dyDescent="0.3">
      <c r="B895" s="1">
        <v>43715</v>
      </c>
      <c r="C895" t="s">
        <v>9</v>
      </c>
      <c r="D895" t="s">
        <v>16</v>
      </c>
      <c r="E895">
        <v>17</v>
      </c>
      <c r="F895" t="str">
        <f>INDEX(tblKlant[Regio],MATCH(tblVerkBerek[[#This Row],[Klant]],tblKlant[Klant],0))</f>
        <v>Noord</v>
      </c>
      <c r="G895" t="str">
        <f>INDEX(tblProd[ProdNaam],MATCH(tblVerkBerek[[#This Row],[Prod]],tblProd[Product],0))</f>
        <v>Prod5</v>
      </c>
      <c r="H895" s="5">
        <f>tblVerkBerek[[#This Row],[Aantal]]*INDEX(tblProd[KostPrijs],MATCH(tblVerkBerek[[#This Row],[Prod]],tblProd[Product],0))</f>
        <v>2380</v>
      </c>
      <c r="I895" s="5">
        <f>tblVerkBerek[[#This Row],[Aantal]]*INDEX(tblProd[VerkPrijs],MATCH(tblVerkBerek[[#This Row],[Prod]],tblProd[Product],0))</f>
        <v>3060</v>
      </c>
      <c r="J895" s="5">
        <f>tblVerkBerek[[#This Row],[Omzet]]-tblVerkBerek[[#This Row],[Kosten]]</f>
        <v>680</v>
      </c>
      <c r="K895" s="4">
        <f>INDEX(tblKlant[Korting],MATCH(tblVerkBerek[[#This Row],[Klant]],tblKlant[Klant],0))</f>
        <v>0.1</v>
      </c>
      <c r="L895" s="5">
        <f>tblVerkBerek[[#This Row],[Omzet]]*(1-tblVerkBerek[[#This Row],[Korting]])-tblVerkBerek[[#This Row],[Kosten]]</f>
        <v>374</v>
      </c>
    </row>
    <row r="896" spans="2:12" x14ac:dyDescent="0.3">
      <c r="B896" s="1">
        <v>43635</v>
      </c>
      <c r="C896" t="s">
        <v>18</v>
      </c>
      <c r="D896" t="s">
        <v>14</v>
      </c>
      <c r="E896">
        <v>8</v>
      </c>
      <c r="F896" t="str">
        <f>INDEX(tblKlant[Regio],MATCH(tblVerkBerek[[#This Row],[Klant]],tblKlant[Klant],0))</f>
        <v>Noord</v>
      </c>
      <c r="G896" t="str">
        <f>INDEX(tblProd[ProdNaam],MATCH(tblVerkBerek[[#This Row],[Prod]],tblProd[Product],0))</f>
        <v>Prod1</v>
      </c>
      <c r="H896" s="5">
        <f>tblVerkBerek[[#This Row],[Aantal]]*INDEX(tblProd[KostPrijs],MATCH(tblVerkBerek[[#This Row],[Prod]],tblProd[Product],0))</f>
        <v>800</v>
      </c>
      <c r="I896" s="5">
        <f>tblVerkBerek[[#This Row],[Aantal]]*INDEX(tblProd[VerkPrijs],MATCH(tblVerkBerek[[#This Row],[Prod]],tblProd[Product],0))</f>
        <v>1000</v>
      </c>
      <c r="J896" s="5">
        <f>tblVerkBerek[[#This Row],[Omzet]]-tblVerkBerek[[#This Row],[Kosten]]</f>
        <v>200</v>
      </c>
      <c r="K896" s="4">
        <f>INDEX(tblKlant[Korting],MATCH(tblVerkBerek[[#This Row],[Klant]],tblKlant[Klant],0))</f>
        <v>0</v>
      </c>
      <c r="L896" s="5">
        <f>tblVerkBerek[[#This Row],[Omzet]]*(1-tblVerkBerek[[#This Row],[Korting]])-tblVerkBerek[[#This Row],[Kosten]]</f>
        <v>200</v>
      </c>
    </row>
    <row r="897" spans="2:12" x14ac:dyDescent="0.3">
      <c r="B897" s="1">
        <v>43767</v>
      </c>
      <c r="C897" t="s">
        <v>17</v>
      </c>
      <c r="D897" t="s">
        <v>7</v>
      </c>
      <c r="E897">
        <v>5</v>
      </c>
      <c r="F897" t="str">
        <f>INDEX(tblKlant[Regio],MATCH(tblVerkBerek[[#This Row],[Klant]],tblKlant[Klant],0))</f>
        <v>Zuid</v>
      </c>
      <c r="G897" t="str">
        <f>INDEX(tblProd[ProdNaam],MATCH(tblVerkBerek[[#This Row],[Prod]],tblProd[Product],0))</f>
        <v>Prod6</v>
      </c>
      <c r="H897" s="5">
        <f>tblVerkBerek[[#This Row],[Aantal]]*INDEX(tblProd[KostPrijs],MATCH(tblVerkBerek[[#This Row],[Prod]],tblProd[Product],0))</f>
        <v>750</v>
      </c>
      <c r="I897" s="5">
        <f>tblVerkBerek[[#This Row],[Aantal]]*INDEX(tblProd[VerkPrijs],MATCH(tblVerkBerek[[#This Row],[Prod]],tblProd[Product],0))</f>
        <v>1000</v>
      </c>
      <c r="J897" s="5">
        <f>tblVerkBerek[[#This Row],[Omzet]]-tblVerkBerek[[#This Row],[Kosten]]</f>
        <v>250</v>
      </c>
      <c r="K897" s="4">
        <f>INDEX(tblKlant[Korting],MATCH(tblVerkBerek[[#This Row],[Klant]],tblKlant[Klant],0))</f>
        <v>0.05</v>
      </c>
      <c r="L897" s="5">
        <f>tblVerkBerek[[#This Row],[Omzet]]*(1-tblVerkBerek[[#This Row],[Korting]])-tblVerkBerek[[#This Row],[Kosten]]</f>
        <v>200</v>
      </c>
    </row>
    <row r="898" spans="2:12" x14ac:dyDescent="0.3">
      <c r="B898" s="1">
        <v>43785</v>
      </c>
      <c r="C898" t="s">
        <v>13</v>
      </c>
      <c r="D898" t="s">
        <v>16</v>
      </c>
      <c r="E898">
        <v>20</v>
      </c>
      <c r="F898" t="str">
        <f>INDEX(tblKlant[Regio],MATCH(tblVerkBerek[[#This Row],[Klant]],tblKlant[Klant],0))</f>
        <v>Zuid</v>
      </c>
      <c r="G898" t="str">
        <f>INDEX(tblProd[ProdNaam],MATCH(tblVerkBerek[[#This Row],[Prod]],tblProd[Product],0))</f>
        <v>Prod5</v>
      </c>
      <c r="H898" s="5">
        <f>tblVerkBerek[[#This Row],[Aantal]]*INDEX(tblProd[KostPrijs],MATCH(tblVerkBerek[[#This Row],[Prod]],tblProd[Product],0))</f>
        <v>2800</v>
      </c>
      <c r="I898" s="5">
        <f>tblVerkBerek[[#This Row],[Aantal]]*INDEX(tblProd[VerkPrijs],MATCH(tblVerkBerek[[#This Row],[Prod]],tblProd[Product],0))</f>
        <v>3600</v>
      </c>
      <c r="J898" s="5">
        <f>tblVerkBerek[[#This Row],[Omzet]]-tblVerkBerek[[#This Row],[Kosten]]</f>
        <v>800</v>
      </c>
      <c r="K898" s="4">
        <f>INDEX(tblKlant[Korting],MATCH(tblVerkBerek[[#This Row],[Klant]],tblKlant[Klant],0))</f>
        <v>0.05</v>
      </c>
      <c r="L898" s="5">
        <f>tblVerkBerek[[#This Row],[Omzet]]*(1-tblVerkBerek[[#This Row],[Korting]])-tblVerkBerek[[#This Row],[Kosten]]</f>
        <v>620</v>
      </c>
    </row>
    <row r="899" spans="2:12" x14ac:dyDescent="0.3">
      <c r="B899" s="1">
        <v>43676</v>
      </c>
      <c r="C899" t="s">
        <v>18</v>
      </c>
      <c r="D899" t="s">
        <v>10</v>
      </c>
      <c r="E899">
        <v>8</v>
      </c>
      <c r="F899" t="str">
        <f>INDEX(tblKlant[Regio],MATCH(tblVerkBerek[[#This Row],[Klant]],tblKlant[Klant],0))</f>
        <v>Noord</v>
      </c>
      <c r="G899" t="str">
        <f>INDEX(tblProd[ProdNaam],MATCH(tblVerkBerek[[#This Row],[Prod]],tblProd[Product],0))</f>
        <v>Prod4</v>
      </c>
      <c r="H899" s="5">
        <f>tblVerkBerek[[#This Row],[Aantal]]*INDEX(tblProd[KostPrijs],MATCH(tblVerkBerek[[#This Row],[Prod]],tblProd[Product],0))</f>
        <v>1040</v>
      </c>
      <c r="I899" s="5">
        <f>tblVerkBerek[[#This Row],[Aantal]]*INDEX(tblProd[VerkPrijs],MATCH(tblVerkBerek[[#This Row],[Prod]],tblProd[Product],0))</f>
        <v>1280</v>
      </c>
      <c r="J899" s="5">
        <f>tblVerkBerek[[#This Row],[Omzet]]-tblVerkBerek[[#This Row],[Kosten]]</f>
        <v>240</v>
      </c>
      <c r="K899" s="4">
        <f>INDEX(tblKlant[Korting],MATCH(tblVerkBerek[[#This Row],[Klant]],tblKlant[Klant],0))</f>
        <v>0</v>
      </c>
      <c r="L899" s="5">
        <f>tblVerkBerek[[#This Row],[Omzet]]*(1-tblVerkBerek[[#This Row],[Korting]])-tblVerkBerek[[#This Row],[Kosten]]</f>
        <v>240</v>
      </c>
    </row>
    <row r="900" spans="2:12" x14ac:dyDescent="0.3">
      <c r="B900" s="1">
        <v>43396</v>
      </c>
      <c r="C900" t="s">
        <v>6</v>
      </c>
      <c r="D900" t="s">
        <v>5</v>
      </c>
      <c r="E900">
        <v>16</v>
      </c>
      <c r="F900" t="str">
        <f>INDEX(tblKlant[Regio],MATCH(tblVerkBerek[[#This Row],[Klant]],tblKlant[Klant],0))</f>
        <v>Noord</v>
      </c>
      <c r="G900" t="str">
        <f>INDEX(tblProd[ProdNaam],MATCH(tblVerkBerek[[#This Row],[Prod]],tblProd[Product],0))</f>
        <v>Prod3</v>
      </c>
      <c r="H900" s="5">
        <f>tblVerkBerek[[#This Row],[Aantal]]*INDEX(tblProd[KostPrijs],MATCH(tblVerkBerek[[#This Row],[Prod]],tblProd[Product],0))</f>
        <v>1920</v>
      </c>
      <c r="I900" s="5">
        <f>tblVerkBerek[[#This Row],[Aantal]]*INDEX(tblProd[VerkPrijs],MATCH(tblVerkBerek[[#This Row],[Prod]],tblProd[Product],0))</f>
        <v>2320</v>
      </c>
      <c r="J900" s="5">
        <f>tblVerkBerek[[#This Row],[Omzet]]-tblVerkBerek[[#This Row],[Kosten]]</f>
        <v>400</v>
      </c>
      <c r="K900" s="4">
        <f>INDEX(tblKlant[Korting],MATCH(tblVerkBerek[[#This Row],[Klant]],tblKlant[Klant],0))</f>
        <v>0</v>
      </c>
      <c r="L900" s="5">
        <f>tblVerkBerek[[#This Row],[Omzet]]*(1-tblVerkBerek[[#This Row],[Korting]])-tblVerkBerek[[#This Row],[Kosten]]</f>
        <v>400</v>
      </c>
    </row>
    <row r="901" spans="2:12" x14ac:dyDescent="0.3">
      <c r="B901" s="1">
        <v>43143</v>
      </c>
      <c r="C901" t="s">
        <v>18</v>
      </c>
      <c r="D901" t="s">
        <v>16</v>
      </c>
      <c r="E901">
        <v>11</v>
      </c>
      <c r="F901" t="str">
        <f>INDEX(tblKlant[Regio],MATCH(tblVerkBerek[[#This Row],[Klant]],tblKlant[Klant],0))</f>
        <v>Noord</v>
      </c>
      <c r="G901" t="str">
        <f>INDEX(tblProd[ProdNaam],MATCH(tblVerkBerek[[#This Row],[Prod]],tblProd[Product],0))</f>
        <v>Prod5</v>
      </c>
      <c r="H901" s="5">
        <f>tblVerkBerek[[#This Row],[Aantal]]*INDEX(tblProd[KostPrijs],MATCH(tblVerkBerek[[#This Row],[Prod]],tblProd[Product],0))</f>
        <v>1540</v>
      </c>
      <c r="I901" s="5">
        <f>tblVerkBerek[[#This Row],[Aantal]]*INDEX(tblProd[VerkPrijs],MATCH(tblVerkBerek[[#This Row],[Prod]],tblProd[Product],0))</f>
        <v>1980</v>
      </c>
      <c r="J901" s="5">
        <f>tblVerkBerek[[#This Row],[Omzet]]-tblVerkBerek[[#This Row],[Kosten]]</f>
        <v>440</v>
      </c>
      <c r="K901" s="4">
        <f>INDEX(tblKlant[Korting],MATCH(tblVerkBerek[[#This Row],[Klant]],tblKlant[Klant],0))</f>
        <v>0</v>
      </c>
      <c r="L901" s="5">
        <f>tblVerkBerek[[#This Row],[Omzet]]*(1-tblVerkBerek[[#This Row],[Korting]])-tblVerkBerek[[#This Row],[Kosten]]</f>
        <v>440</v>
      </c>
    </row>
    <row r="902" spans="2:12" x14ac:dyDescent="0.3">
      <c r="B902" s="1">
        <v>43431</v>
      </c>
      <c r="C902" t="s">
        <v>9</v>
      </c>
      <c r="D902" t="s">
        <v>5</v>
      </c>
      <c r="E902">
        <v>17</v>
      </c>
      <c r="F902" t="str">
        <f>INDEX(tblKlant[Regio],MATCH(tblVerkBerek[[#This Row],[Klant]],tblKlant[Klant],0))</f>
        <v>Noord</v>
      </c>
      <c r="G902" t="str">
        <f>INDEX(tblProd[ProdNaam],MATCH(tblVerkBerek[[#This Row],[Prod]],tblProd[Product],0))</f>
        <v>Prod3</v>
      </c>
      <c r="H902" s="5">
        <f>tblVerkBerek[[#This Row],[Aantal]]*INDEX(tblProd[KostPrijs],MATCH(tblVerkBerek[[#This Row],[Prod]],tblProd[Product],0))</f>
        <v>2040</v>
      </c>
      <c r="I902" s="5">
        <f>tblVerkBerek[[#This Row],[Aantal]]*INDEX(tblProd[VerkPrijs],MATCH(tblVerkBerek[[#This Row],[Prod]],tblProd[Product],0))</f>
        <v>2465</v>
      </c>
      <c r="J902" s="5">
        <f>tblVerkBerek[[#This Row],[Omzet]]-tblVerkBerek[[#This Row],[Kosten]]</f>
        <v>425</v>
      </c>
      <c r="K902" s="4">
        <f>INDEX(tblKlant[Korting],MATCH(tblVerkBerek[[#This Row],[Klant]],tblKlant[Klant],0))</f>
        <v>0.1</v>
      </c>
      <c r="L902" s="5">
        <f>tblVerkBerek[[#This Row],[Omzet]]*(1-tblVerkBerek[[#This Row],[Korting]])-tblVerkBerek[[#This Row],[Kosten]]</f>
        <v>178.5</v>
      </c>
    </row>
    <row r="903" spans="2:12" x14ac:dyDescent="0.3">
      <c r="B903" s="1">
        <v>43273</v>
      </c>
      <c r="C903" t="s">
        <v>15</v>
      </c>
      <c r="D903" t="s">
        <v>16</v>
      </c>
      <c r="E903">
        <v>8</v>
      </c>
      <c r="F903" t="str">
        <f>INDEX(tblKlant[Regio],MATCH(tblVerkBerek[[#This Row],[Klant]],tblKlant[Klant],0))</f>
        <v>Noord</v>
      </c>
      <c r="G903" t="str">
        <f>INDEX(tblProd[ProdNaam],MATCH(tblVerkBerek[[#This Row],[Prod]],tblProd[Product],0))</f>
        <v>Prod5</v>
      </c>
      <c r="H903" s="5">
        <f>tblVerkBerek[[#This Row],[Aantal]]*INDEX(tblProd[KostPrijs],MATCH(tblVerkBerek[[#This Row],[Prod]],tblProd[Product],0))</f>
        <v>1120</v>
      </c>
      <c r="I903" s="5">
        <f>tblVerkBerek[[#This Row],[Aantal]]*INDEX(tblProd[VerkPrijs],MATCH(tblVerkBerek[[#This Row],[Prod]],tblProd[Product],0))</f>
        <v>1440</v>
      </c>
      <c r="J903" s="5">
        <f>tblVerkBerek[[#This Row],[Omzet]]-tblVerkBerek[[#This Row],[Kosten]]</f>
        <v>320</v>
      </c>
      <c r="K903" s="4">
        <f>INDEX(tblKlant[Korting],MATCH(tblVerkBerek[[#This Row],[Klant]],tblKlant[Klant],0))</f>
        <v>0.01</v>
      </c>
      <c r="L903" s="5">
        <f>tblVerkBerek[[#This Row],[Omzet]]*(1-tblVerkBerek[[#This Row],[Korting]])-tblVerkBerek[[#This Row],[Kosten]]</f>
        <v>305.59999999999991</v>
      </c>
    </row>
    <row r="904" spans="2:12" x14ac:dyDescent="0.3">
      <c r="B904" s="1">
        <v>43824</v>
      </c>
      <c r="C904" t="s">
        <v>13</v>
      </c>
      <c r="D904" t="s">
        <v>7</v>
      </c>
      <c r="E904">
        <v>12</v>
      </c>
      <c r="F904" t="str">
        <f>INDEX(tblKlant[Regio],MATCH(tblVerkBerek[[#This Row],[Klant]],tblKlant[Klant],0))</f>
        <v>Zuid</v>
      </c>
      <c r="G904" t="str">
        <f>INDEX(tblProd[ProdNaam],MATCH(tblVerkBerek[[#This Row],[Prod]],tblProd[Product],0))</f>
        <v>Prod6</v>
      </c>
      <c r="H904" s="5">
        <f>tblVerkBerek[[#This Row],[Aantal]]*INDEX(tblProd[KostPrijs],MATCH(tblVerkBerek[[#This Row],[Prod]],tblProd[Product],0))</f>
        <v>1800</v>
      </c>
      <c r="I904" s="5">
        <f>tblVerkBerek[[#This Row],[Aantal]]*INDEX(tblProd[VerkPrijs],MATCH(tblVerkBerek[[#This Row],[Prod]],tblProd[Product],0))</f>
        <v>2400</v>
      </c>
      <c r="J904" s="5">
        <f>tblVerkBerek[[#This Row],[Omzet]]-tblVerkBerek[[#This Row],[Kosten]]</f>
        <v>600</v>
      </c>
      <c r="K904" s="4">
        <f>INDEX(tblKlant[Korting],MATCH(tblVerkBerek[[#This Row],[Klant]],tblKlant[Klant],0))</f>
        <v>0.05</v>
      </c>
      <c r="L904" s="5">
        <f>tblVerkBerek[[#This Row],[Omzet]]*(1-tblVerkBerek[[#This Row],[Korting]])-tblVerkBerek[[#This Row],[Kosten]]</f>
        <v>480</v>
      </c>
    </row>
    <row r="905" spans="2:12" x14ac:dyDescent="0.3">
      <c r="B905" s="1">
        <v>43492</v>
      </c>
      <c r="C905" t="s">
        <v>6</v>
      </c>
      <c r="D905" t="s">
        <v>19</v>
      </c>
      <c r="E905">
        <v>17</v>
      </c>
      <c r="F905" t="str">
        <f>INDEX(tblKlant[Regio],MATCH(tblVerkBerek[[#This Row],[Klant]],tblKlant[Klant],0))</f>
        <v>Noord</v>
      </c>
      <c r="G905" t="str">
        <f>INDEX(tblProd[ProdNaam],MATCH(tblVerkBerek[[#This Row],[Prod]],tblProd[Product],0))</f>
        <v>Prod2</v>
      </c>
      <c r="H905" s="5">
        <f>tblVerkBerek[[#This Row],[Aantal]]*INDEX(tblProd[KostPrijs],MATCH(tblVerkBerek[[#This Row],[Prod]],tblProd[Product],0))</f>
        <v>1870</v>
      </c>
      <c r="I905" s="5">
        <f>tblVerkBerek[[#This Row],[Aantal]]*INDEX(tblProd[VerkPrijs],MATCH(tblVerkBerek[[#This Row],[Prod]],tblProd[Product],0))</f>
        <v>2295</v>
      </c>
      <c r="J905" s="5">
        <f>tblVerkBerek[[#This Row],[Omzet]]-tblVerkBerek[[#This Row],[Kosten]]</f>
        <v>425</v>
      </c>
      <c r="K905" s="4">
        <f>INDEX(tblKlant[Korting],MATCH(tblVerkBerek[[#This Row],[Klant]],tblKlant[Klant],0))</f>
        <v>0</v>
      </c>
      <c r="L905" s="5">
        <f>tblVerkBerek[[#This Row],[Omzet]]*(1-tblVerkBerek[[#This Row],[Korting]])-tblVerkBerek[[#This Row],[Kosten]]</f>
        <v>425</v>
      </c>
    </row>
    <row r="906" spans="2:12" x14ac:dyDescent="0.3">
      <c r="B906" s="1">
        <v>43260</v>
      </c>
      <c r="C906" t="s">
        <v>9</v>
      </c>
      <c r="D906" t="s">
        <v>5</v>
      </c>
      <c r="E906">
        <v>18</v>
      </c>
      <c r="F906" t="str">
        <f>INDEX(tblKlant[Regio],MATCH(tblVerkBerek[[#This Row],[Klant]],tblKlant[Klant],0))</f>
        <v>Noord</v>
      </c>
      <c r="G906" t="str">
        <f>INDEX(tblProd[ProdNaam],MATCH(tblVerkBerek[[#This Row],[Prod]],tblProd[Product],0))</f>
        <v>Prod3</v>
      </c>
      <c r="H906" s="5">
        <f>tblVerkBerek[[#This Row],[Aantal]]*INDEX(tblProd[KostPrijs],MATCH(tblVerkBerek[[#This Row],[Prod]],tblProd[Product],0))</f>
        <v>2160</v>
      </c>
      <c r="I906" s="5">
        <f>tblVerkBerek[[#This Row],[Aantal]]*INDEX(tblProd[VerkPrijs],MATCH(tblVerkBerek[[#This Row],[Prod]],tblProd[Product],0))</f>
        <v>2610</v>
      </c>
      <c r="J906" s="5">
        <f>tblVerkBerek[[#This Row],[Omzet]]-tblVerkBerek[[#This Row],[Kosten]]</f>
        <v>450</v>
      </c>
      <c r="K906" s="4">
        <f>INDEX(tblKlant[Korting],MATCH(tblVerkBerek[[#This Row],[Klant]],tblKlant[Klant],0))</f>
        <v>0.1</v>
      </c>
      <c r="L906" s="5">
        <f>tblVerkBerek[[#This Row],[Omzet]]*(1-tblVerkBerek[[#This Row],[Korting]])-tblVerkBerek[[#This Row],[Kosten]]</f>
        <v>189</v>
      </c>
    </row>
    <row r="907" spans="2:12" x14ac:dyDescent="0.3">
      <c r="B907" s="1">
        <v>43672</v>
      </c>
      <c r="C907" t="s">
        <v>15</v>
      </c>
      <c r="D907" t="s">
        <v>14</v>
      </c>
      <c r="E907">
        <v>14</v>
      </c>
      <c r="F907" t="str">
        <f>INDEX(tblKlant[Regio],MATCH(tblVerkBerek[[#This Row],[Klant]],tblKlant[Klant],0))</f>
        <v>Noord</v>
      </c>
      <c r="G907" t="str">
        <f>INDEX(tblProd[ProdNaam],MATCH(tblVerkBerek[[#This Row],[Prod]],tblProd[Product],0))</f>
        <v>Prod1</v>
      </c>
      <c r="H907" s="5">
        <f>tblVerkBerek[[#This Row],[Aantal]]*INDEX(tblProd[KostPrijs],MATCH(tblVerkBerek[[#This Row],[Prod]],tblProd[Product],0))</f>
        <v>1400</v>
      </c>
      <c r="I907" s="5">
        <f>tblVerkBerek[[#This Row],[Aantal]]*INDEX(tblProd[VerkPrijs],MATCH(tblVerkBerek[[#This Row],[Prod]],tblProd[Product],0))</f>
        <v>1750</v>
      </c>
      <c r="J907" s="5">
        <f>tblVerkBerek[[#This Row],[Omzet]]-tblVerkBerek[[#This Row],[Kosten]]</f>
        <v>350</v>
      </c>
      <c r="K907" s="4">
        <f>INDEX(tblKlant[Korting],MATCH(tblVerkBerek[[#This Row],[Klant]],tblKlant[Klant],0))</f>
        <v>0.01</v>
      </c>
      <c r="L907" s="5">
        <f>tblVerkBerek[[#This Row],[Omzet]]*(1-tblVerkBerek[[#This Row],[Korting]])-tblVerkBerek[[#This Row],[Kosten]]</f>
        <v>332.5</v>
      </c>
    </row>
    <row r="908" spans="2:12" x14ac:dyDescent="0.3">
      <c r="B908" s="1">
        <v>43344</v>
      </c>
      <c r="C908" t="s">
        <v>18</v>
      </c>
      <c r="D908" t="s">
        <v>16</v>
      </c>
      <c r="E908">
        <v>20</v>
      </c>
      <c r="F908" t="str">
        <f>INDEX(tblKlant[Regio],MATCH(tblVerkBerek[[#This Row],[Klant]],tblKlant[Klant],0))</f>
        <v>Noord</v>
      </c>
      <c r="G908" t="str">
        <f>INDEX(tblProd[ProdNaam],MATCH(tblVerkBerek[[#This Row],[Prod]],tblProd[Product],0))</f>
        <v>Prod5</v>
      </c>
      <c r="H908" s="5">
        <f>tblVerkBerek[[#This Row],[Aantal]]*INDEX(tblProd[KostPrijs],MATCH(tblVerkBerek[[#This Row],[Prod]],tblProd[Product],0))</f>
        <v>2800</v>
      </c>
      <c r="I908" s="5">
        <f>tblVerkBerek[[#This Row],[Aantal]]*INDEX(tblProd[VerkPrijs],MATCH(tblVerkBerek[[#This Row],[Prod]],tblProd[Product],0))</f>
        <v>3600</v>
      </c>
      <c r="J908" s="5">
        <f>tblVerkBerek[[#This Row],[Omzet]]-tblVerkBerek[[#This Row],[Kosten]]</f>
        <v>800</v>
      </c>
      <c r="K908" s="4">
        <f>INDEX(tblKlant[Korting],MATCH(tblVerkBerek[[#This Row],[Klant]],tblKlant[Klant],0))</f>
        <v>0</v>
      </c>
      <c r="L908" s="5">
        <f>tblVerkBerek[[#This Row],[Omzet]]*(1-tblVerkBerek[[#This Row],[Korting]])-tblVerkBerek[[#This Row],[Kosten]]</f>
        <v>800</v>
      </c>
    </row>
    <row r="909" spans="2:12" x14ac:dyDescent="0.3">
      <c r="B909" s="1">
        <v>43365</v>
      </c>
      <c r="C909" t="s">
        <v>9</v>
      </c>
      <c r="D909" t="s">
        <v>14</v>
      </c>
      <c r="E909">
        <v>17</v>
      </c>
      <c r="F909" t="str">
        <f>INDEX(tblKlant[Regio],MATCH(tblVerkBerek[[#This Row],[Klant]],tblKlant[Klant],0))</f>
        <v>Noord</v>
      </c>
      <c r="G909" t="str">
        <f>INDEX(tblProd[ProdNaam],MATCH(tblVerkBerek[[#This Row],[Prod]],tblProd[Product],0))</f>
        <v>Prod1</v>
      </c>
      <c r="H909" s="5">
        <f>tblVerkBerek[[#This Row],[Aantal]]*INDEX(tblProd[KostPrijs],MATCH(tblVerkBerek[[#This Row],[Prod]],tblProd[Product],0))</f>
        <v>1700</v>
      </c>
      <c r="I909" s="5">
        <f>tblVerkBerek[[#This Row],[Aantal]]*INDEX(tblProd[VerkPrijs],MATCH(tblVerkBerek[[#This Row],[Prod]],tblProd[Product],0))</f>
        <v>2125</v>
      </c>
      <c r="J909" s="5">
        <f>tblVerkBerek[[#This Row],[Omzet]]-tblVerkBerek[[#This Row],[Kosten]]</f>
        <v>425</v>
      </c>
      <c r="K909" s="4">
        <f>INDEX(tblKlant[Korting],MATCH(tblVerkBerek[[#This Row],[Klant]],tblKlant[Klant],0))</f>
        <v>0.1</v>
      </c>
      <c r="L909" s="5">
        <f>tblVerkBerek[[#This Row],[Omzet]]*(1-tblVerkBerek[[#This Row],[Korting]])-tblVerkBerek[[#This Row],[Kosten]]</f>
        <v>212.5</v>
      </c>
    </row>
    <row r="910" spans="2:12" x14ac:dyDescent="0.3">
      <c r="B910" s="1">
        <v>43186</v>
      </c>
      <c r="C910" t="s">
        <v>18</v>
      </c>
      <c r="D910" t="s">
        <v>5</v>
      </c>
      <c r="E910">
        <v>17</v>
      </c>
      <c r="F910" t="str">
        <f>INDEX(tblKlant[Regio],MATCH(tblVerkBerek[[#This Row],[Klant]],tblKlant[Klant],0))</f>
        <v>Noord</v>
      </c>
      <c r="G910" t="str">
        <f>INDEX(tblProd[ProdNaam],MATCH(tblVerkBerek[[#This Row],[Prod]],tblProd[Product],0))</f>
        <v>Prod3</v>
      </c>
      <c r="H910" s="5">
        <f>tblVerkBerek[[#This Row],[Aantal]]*INDEX(tblProd[KostPrijs],MATCH(tblVerkBerek[[#This Row],[Prod]],tblProd[Product],0))</f>
        <v>2040</v>
      </c>
      <c r="I910" s="5">
        <f>tblVerkBerek[[#This Row],[Aantal]]*INDEX(tblProd[VerkPrijs],MATCH(tblVerkBerek[[#This Row],[Prod]],tblProd[Product],0))</f>
        <v>2465</v>
      </c>
      <c r="J910" s="5">
        <f>tblVerkBerek[[#This Row],[Omzet]]-tblVerkBerek[[#This Row],[Kosten]]</f>
        <v>425</v>
      </c>
      <c r="K910" s="4">
        <f>INDEX(tblKlant[Korting],MATCH(tblVerkBerek[[#This Row],[Klant]],tblKlant[Klant],0))</f>
        <v>0</v>
      </c>
      <c r="L910" s="5">
        <f>tblVerkBerek[[#This Row],[Omzet]]*(1-tblVerkBerek[[#This Row],[Korting]])-tblVerkBerek[[#This Row],[Kosten]]</f>
        <v>425</v>
      </c>
    </row>
    <row r="911" spans="2:12" x14ac:dyDescent="0.3">
      <c r="B911" s="1">
        <v>43114</v>
      </c>
      <c r="C911" t="s">
        <v>8</v>
      </c>
      <c r="D911" t="s">
        <v>5</v>
      </c>
      <c r="E911">
        <v>13</v>
      </c>
      <c r="F911" t="str">
        <f>INDEX(tblKlant[Regio],MATCH(tblVerkBerek[[#This Row],[Klant]],tblKlant[Klant],0))</f>
        <v>Zuid</v>
      </c>
      <c r="G911" t="str">
        <f>INDEX(tblProd[ProdNaam],MATCH(tblVerkBerek[[#This Row],[Prod]],tblProd[Product],0))</f>
        <v>Prod3</v>
      </c>
      <c r="H911" s="5">
        <f>tblVerkBerek[[#This Row],[Aantal]]*INDEX(tblProd[KostPrijs],MATCH(tblVerkBerek[[#This Row],[Prod]],tblProd[Product],0))</f>
        <v>1560</v>
      </c>
      <c r="I911" s="5">
        <f>tblVerkBerek[[#This Row],[Aantal]]*INDEX(tblProd[VerkPrijs],MATCH(tblVerkBerek[[#This Row],[Prod]],tblProd[Product],0))</f>
        <v>1885</v>
      </c>
      <c r="J911" s="5">
        <f>tblVerkBerek[[#This Row],[Omzet]]-tblVerkBerek[[#This Row],[Kosten]]</f>
        <v>325</v>
      </c>
      <c r="K911" s="4">
        <f>INDEX(tblKlant[Korting],MATCH(tblVerkBerek[[#This Row],[Klant]],tblKlant[Klant],0))</f>
        <v>0.01</v>
      </c>
      <c r="L911" s="5">
        <f>tblVerkBerek[[#This Row],[Omzet]]*(1-tblVerkBerek[[#This Row],[Korting]])-tblVerkBerek[[#This Row],[Kosten]]</f>
        <v>306.15000000000009</v>
      </c>
    </row>
    <row r="912" spans="2:12" x14ac:dyDescent="0.3">
      <c r="B912" s="1">
        <v>43662</v>
      </c>
      <c r="C912" t="s">
        <v>4</v>
      </c>
      <c r="D912" t="s">
        <v>7</v>
      </c>
      <c r="E912">
        <v>11</v>
      </c>
      <c r="F912" t="str">
        <f>INDEX(tblKlant[Regio],MATCH(tblVerkBerek[[#This Row],[Klant]],tblKlant[Klant],0))</f>
        <v>Zuid</v>
      </c>
      <c r="G912" t="str">
        <f>INDEX(tblProd[ProdNaam],MATCH(tblVerkBerek[[#This Row],[Prod]],tblProd[Product],0))</f>
        <v>Prod6</v>
      </c>
      <c r="H912" s="5">
        <f>tblVerkBerek[[#This Row],[Aantal]]*INDEX(tblProd[KostPrijs],MATCH(tblVerkBerek[[#This Row],[Prod]],tblProd[Product],0))</f>
        <v>1650</v>
      </c>
      <c r="I912" s="5">
        <f>tblVerkBerek[[#This Row],[Aantal]]*INDEX(tblProd[VerkPrijs],MATCH(tblVerkBerek[[#This Row],[Prod]],tblProd[Product],0))</f>
        <v>2200</v>
      </c>
      <c r="J912" s="5">
        <f>tblVerkBerek[[#This Row],[Omzet]]-tblVerkBerek[[#This Row],[Kosten]]</f>
        <v>550</v>
      </c>
      <c r="K912" s="4">
        <f>INDEX(tblKlant[Korting],MATCH(tblVerkBerek[[#This Row],[Klant]],tblKlant[Klant],0))</f>
        <v>0.05</v>
      </c>
      <c r="L912" s="5">
        <f>tblVerkBerek[[#This Row],[Omzet]]*(1-tblVerkBerek[[#This Row],[Korting]])-tblVerkBerek[[#This Row],[Kosten]]</f>
        <v>440</v>
      </c>
    </row>
    <row r="913" spans="2:12" x14ac:dyDescent="0.3">
      <c r="B913" s="1">
        <v>43156</v>
      </c>
      <c r="C913" t="s">
        <v>11</v>
      </c>
      <c r="D913" t="s">
        <v>7</v>
      </c>
      <c r="E913">
        <v>16</v>
      </c>
      <c r="F913" t="str">
        <f>INDEX(tblKlant[Regio],MATCH(tblVerkBerek[[#This Row],[Klant]],tblKlant[Klant],0))</f>
        <v>Noord</v>
      </c>
      <c r="G913" t="str">
        <f>INDEX(tblProd[ProdNaam],MATCH(tblVerkBerek[[#This Row],[Prod]],tblProd[Product],0))</f>
        <v>Prod6</v>
      </c>
      <c r="H913" s="5">
        <f>tblVerkBerek[[#This Row],[Aantal]]*INDEX(tblProd[KostPrijs],MATCH(tblVerkBerek[[#This Row],[Prod]],tblProd[Product],0))</f>
        <v>2400</v>
      </c>
      <c r="I913" s="5">
        <f>tblVerkBerek[[#This Row],[Aantal]]*INDEX(tblProd[VerkPrijs],MATCH(tblVerkBerek[[#This Row],[Prod]],tblProd[Product],0))</f>
        <v>3200</v>
      </c>
      <c r="J913" s="5">
        <f>tblVerkBerek[[#This Row],[Omzet]]-tblVerkBerek[[#This Row],[Kosten]]</f>
        <v>800</v>
      </c>
      <c r="K913" s="4">
        <f>INDEX(tblKlant[Korting],MATCH(tblVerkBerek[[#This Row],[Klant]],tblKlant[Klant],0))</f>
        <v>0</v>
      </c>
      <c r="L913" s="5">
        <f>tblVerkBerek[[#This Row],[Omzet]]*(1-tblVerkBerek[[#This Row],[Korting]])-tblVerkBerek[[#This Row],[Kosten]]</f>
        <v>800</v>
      </c>
    </row>
    <row r="914" spans="2:12" x14ac:dyDescent="0.3">
      <c r="B914" s="1">
        <v>43502</v>
      </c>
      <c r="C914" t="s">
        <v>13</v>
      </c>
      <c r="D914" t="s">
        <v>10</v>
      </c>
      <c r="E914">
        <v>19</v>
      </c>
      <c r="F914" t="str">
        <f>INDEX(tblKlant[Regio],MATCH(tblVerkBerek[[#This Row],[Klant]],tblKlant[Klant],0))</f>
        <v>Zuid</v>
      </c>
      <c r="G914" t="str">
        <f>INDEX(tblProd[ProdNaam],MATCH(tblVerkBerek[[#This Row],[Prod]],tblProd[Product],0))</f>
        <v>Prod4</v>
      </c>
      <c r="H914" s="5">
        <f>tblVerkBerek[[#This Row],[Aantal]]*INDEX(tblProd[KostPrijs],MATCH(tblVerkBerek[[#This Row],[Prod]],tblProd[Product],0))</f>
        <v>2470</v>
      </c>
      <c r="I914" s="5">
        <f>tblVerkBerek[[#This Row],[Aantal]]*INDEX(tblProd[VerkPrijs],MATCH(tblVerkBerek[[#This Row],[Prod]],tblProd[Product],0))</f>
        <v>3040</v>
      </c>
      <c r="J914" s="5">
        <f>tblVerkBerek[[#This Row],[Omzet]]-tblVerkBerek[[#This Row],[Kosten]]</f>
        <v>570</v>
      </c>
      <c r="K914" s="4">
        <f>INDEX(tblKlant[Korting],MATCH(tblVerkBerek[[#This Row],[Klant]],tblKlant[Klant],0))</f>
        <v>0.05</v>
      </c>
      <c r="L914" s="5">
        <f>tblVerkBerek[[#This Row],[Omzet]]*(1-tblVerkBerek[[#This Row],[Korting]])-tblVerkBerek[[#This Row],[Kosten]]</f>
        <v>418</v>
      </c>
    </row>
    <row r="915" spans="2:12" x14ac:dyDescent="0.3">
      <c r="B915" s="1">
        <v>43536</v>
      </c>
      <c r="C915" t="s">
        <v>6</v>
      </c>
      <c r="D915" t="s">
        <v>5</v>
      </c>
      <c r="E915">
        <v>15</v>
      </c>
      <c r="F915" t="str">
        <f>INDEX(tblKlant[Regio],MATCH(tblVerkBerek[[#This Row],[Klant]],tblKlant[Klant],0))</f>
        <v>Noord</v>
      </c>
      <c r="G915" t="str">
        <f>INDEX(tblProd[ProdNaam],MATCH(tblVerkBerek[[#This Row],[Prod]],tblProd[Product],0))</f>
        <v>Prod3</v>
      </c>
      <c r="H915" s="5">
        <f>tblVerkBerek[[#This Row],[Aantal]]*INDEX(tblProd[KostPrijs],MATCH(tblVerkBerek[[#This Row],[Prod]],tblProd[Product],0))</f>
        <v>1800</v>
      </c>
      <c r="I915" s="5">
        <f>tblVerkBerek[[#This Row],[Aantal]]*INDEX(tblProd[VerkPrijs],MATCH(tblVerkBerek[[#This Row],[Prod]],tblProd[Product],0))</f>
        <v>2175</v>
      </c>
      <c r="J915" s="5">
        <f>tblVerkBerek[[#This Row],[Omzet]]-tblVerkBerek[[#This Row],[Kosten]]</f>
        <v>375</v>
      </c>
      <c r="K915" s="4">
        <f>INDEX(tblKlant[Korting],MATCH(tblVerkBerek[[#This Row],[Klant]],tblKlant[Klant],0))</f>
        <v>0</v>
      </c>
      <c r="L915" s="5">
        <f>tblVerkBerek[[#This Row],[Omzet]]*(1-tblVerkBerek[[#This Row],[Korting]])-tblVerkBerek[[#This Row],[Kosten]]</f>
        <v>375</v>
      </c>
    </row>
    <row r="916" spans="2:12" x14ac:dyDescent="0.3">
      <c r="B916" s="1">
        <v>43729</v>
      </c>
      <c r="C916" t="s">
        <v>12</v>
      </c>
      <c r="D916" t="s">
        <v>7</v>
      </c>
      <c r="E916">
        <v>5</v>
      </c>
      <c r="F916" t="str">
        <f>INDEX(tblKlant[Regio],MATCH(tblVerkBerek[[#This Row],[Klant]],tblKlant[Klant],0))</f>
        <v>Noord</v>
      </c>
      <c r="G916" t="str">
        <f>INDEX(tblProd[ProdNaam],MATCH(tblVerkBerek[[#This Row],[Prod]],tblProd[Product],0))</f>
        <v>Prod6</v>
      </c>
      <c r="H916" s="5">
        <f>tblVerkBerek[[#This Row],[Aantal]]*INDEX(tblProd[KostPrijs],MATCH(tblVerkBerek[[#This Row],[Prod]],tblProd[Product],0))</f>
        <v>750</v>
      </c>
      <c r="I916" s="5">
        <f>tblVerkBerek[[#This Row],[Aantal]]*INDEX(tblProd[VerkPrijs],MATCH(tblVerkBerek[[#This Row],[Prod]],tblProd[Product],0))</f>
        <v>1000</v>
      </c>
      <c r="J916" s="5">
        <f>tblVerkBerek[[#This Row],[Omzet]]-tblVerkBerek[[#This Row],[Kosten]]</f>
        <v>250</v>
      </c>
      <c r="K916" s="4">
        <f>INDEX(tblKlant[Korting],MATCH(tblVerkBerek[[#This Row],[Klant]],tblKlant[Klant],0))</f>
        <v>0.01</v>
      </c>
      <c r="L916" s="5">
        <f>tblVerkBerek[[#This Row],[Omzet]]*(1-tblVerkBerek[[#This Row],[Korting]])-tblVerkBerek[[#This Row],[Kosten]]</f>
        <v>240</v>
      </c>
    </row>
    <row r="917" spans="2:12" x14ac:dyDescent="0.3">
      <c r="B917" s="1">
        <v>43423</v>
      </c>
      <c r="C917" t="s">
        <v>9</v>
      </c>
      <c r="D917" t="s">
        <v>7</v>
      </c>
      <c r="E917">
        <v>9</v>
      </c>
      <c r="F917" t="str">
        <f>INDEX(tblKlant[Regio],MATCH(tblVerkBerek[[#This Row],[Klant]],tblKlant[Klant],0))</f>
        <v>Noord</v>
      </c>
      <c r="G917" t="str">
        <f>INDEX(tblProd[ProdNaam],MATCH(tblVerkBerek[[#This Row],[Prod]],tblProd[Product],0))</f>
        <v>Prod6</v>
      </c>
      <c r="H917" s="5">
        <f>tblVerkBerek[[#This Row],[Aantal]]*INDEX(tblProd[KostPrijs],MATCH(tblVerkBerek[[#This Row],[Prod]],tblProd[Product],0))</f>
        <v>1350</v>
      </c>
      <c r="I917" s="5">
        <f>tblVerkBerek[[#This Row],[Aantal]]*INDEX(tblProd[VerkPrijs],MATCH(tblVerkBerek[[#This Row],[Prod]],tblProd[Product],0))</f>
        <v>1800</v>
      </c>
      <c r="J917" s="5">
        <f>tblVerkBerek[[#This Row],[Omzet]]-tblVerkBerek[[#This Row],[Kosten]]</f>
        <v>450</v>
      </c>
      <c r="K917" s="4">
        <f>INDEX(tblKlant[Korting],MATCH(tblVerkBerek[[#This Row],[Klant]],tblKlant[Klant],0))</f>
        <v>0.1</v>
      </c>
      <c r="L917" s="5">
        <f>tblVerkBerek[[#This Row],[Omzet]]*(1-tblVerkBerek[[#This Row],[Korting]])-tblVerkBerek[[#This Row],[Kosten]]</f>
        <v>270</v>
      </c>
    </row>
    <row r="918" spans="2:12" x14ac:dyDescent="0.3">
      <c r="B918" s="1">
        <v>43893</v>
      </c>
      <c r="C918" t="s">
        <v>18</v>
      </c>
      <c r="D918" t="s">
        <v>10</v>
      </c>
      <c r="E918">
        <v>6</v>
      </c>
      <c r="F918" t="str">
        <f>INDEX(tblKlant[Regio],MATCH(tblVerkBerek[[#This Row],[Klant]],tblKlant[Klant],0))</f>
        <v>Noord</v>
      </c>
      <c r="G918" t="str">
        <f>INDEX(tblProd[ProdNaam],MATCH(tblVerkBerek[[#This Row],[Prod]],tblProd[Product],0))</f>
        <v>Prod4</v>
      </c>
      <c r="H918" s="5">
        <f>tblVerkBerek[[#This Row],[Aantal]]*INDEX(tblProd[KostPrijs],MATCH(tblVerkBerek[[#This Row],[Prod]],tblProd[Product],0))</f>
        <v>780</v>
      </c>
      <c r="I918" s="5">
        <f>tblVerkBerek[[#This Row],[Aantal]]*INDEX(tblProd[VerkPrijs],MATCH(tblVerkBerek[[#This Row],[Prod]],tblProd[Product],0))</f>
        <v>960</v>
      </c>
      <c r="J918" s="5">
        <f>tblVerkBerek[[#This Row],[Omzet]]-tblVerkBerek[[#This Row],[Kosten]]</f>
        <v>180</v>
      </c>
      <c r="K918" s="4">
        <f>INDEX(tblKlant[Korting],MATCH(tblVerkBerek[[#This Row],[Klant]],tblKlant[Klant],0))</f>
        <v>0</v>
      </c>
      <c r="L918" s="5">
        <f>tblVerkBerek[[#This Row],[Omzet]]*(1-tblVerkBerek[[#This Row],[Korting]])-tblVerkBerek[[#This Row],[Kosten]]</f>
        <v>180</v>
      </c>
    </row>
    <row r="919" spans="2:12" x14ac:dyDescent="0.3">
      <c r="B919" s="1">
        <v>43528</v>
      </c>
      <c r="C919" t="s">
        <v>11</v>
      </c>
      <c r="D919" t="s">
        <v>7</v>
      </c>
      <c r="E919">
        <v>19</v>
      </c>
      <c r="F919" t="str">
        <f>INDEX(tblKlant[Regio],MATCH(tblVerkBerek[[#This Row],[Klant]],tblKlant[Klant],0))</f>
        <v>Noord</v>
      </c>
      <c r="G919" t="str">
        <f>INDEX(tblProd[ProdNaam],MATCH(tblVerkBerek[[#This Row],[Prod]],tblProd[Product],0))</f>
        <v>Prod6</v>
      </c>
      <c r="H919" s="5">
        <f>tblVerkBerek[[#This Row],[Aantal]]*INDEX(tblProd[KostPrijs],MATCH(tblVerkBerek[[#This Row],[Prod]],tblProd[Product],0))</f>
        <v>2850</v>
      </c>
      <c r="I919" s="5">
        <f>tblVerkBerek[[#This Row],[Aantal]]*INDEX(tblProd[VerkPrijs],MATCH(tblVerkBerek[[#This Row],[Prod]],tblProd[Product],0))</f>
        <v>3800</v>
      </c>
      <c r="J919" s="5">
        <f>tblVerkBerek[[#This Row],[Omzet]]-tblVerkBerek[[#This Row],[Kosten]]</f>
        <v>950</v>
      </c>
      <c r="K919" s="4">
        <f>INDEX(tblKlant[Korting],MATCH(tblVerkBerek[[#This Row],[Klant]],tblKlant[Klant],0))</f>
        <v>0</v>
      </c>
      <c r="L919" s="5">
        <f>tblVerkBerek[[#This Row],[Omzet]]*(1-tblVerkBerek[[#This Row],[Korting]])-tblVerkBerek[[#This Row],[Kosten]]</f>
        <v>950</v>
      </c>
    </row>
    <row r="920" spans="2:12" x14ac:dyDescent="0.3">
      <c r="B920" s="1">
        <v>43238</v>
      </c>
      <c r="C920" t="s">
        <v>4</v>
      </c>
      <c r="D920" t="s">
        <v>19</v>
      </c>
      <c r="E920">
        <v>19</v>
      </c>
      <c r="F920" t="str">
        <f>INDEX(tblKlant[Regio],MATCH(tblVerkBerek[[#This Row],[Klant]],tblKlant[Klant],0))</f>
        <v>Zuid</v>
      </c>
      <c r="G920" t="str">
        <f>INDEX(tblProd[ProdNaam],MATCH(tblVerkBerek[[#This Row],[Prod]],tblProd[Product],0))</f>
        <v>Prod2</v>
      </c>
      <c r="H920" s="5">
        <f>tblVerkBerek[[#This Row],[Aantal]]*INDEX(tblProd[KostPrijs],MATCH(tblVerkBerek[[#This Row],[Prod]],tblProd[Product],0))</f>
        <v>2090</v>
      </c>
      <c r="I920" s="5">
        <f>tblVerkBerek[[#This Row],[Aantal]]*INDEX(tblProd[VerkPrijs],MATCH(tblVerkBerek[[#This Row],[Prod]],tblProd[Product],0))</f>
        <v>2565</v>
      </c>
      <c r="J920" s="5">
        <f>tblVerkBerek[[#This Row],[Omzet]]-tblVerkBerek[[#This Row],[Kosten]]</f>
        <v>475</v>
      </c>
      <c r="K920" s="4">
        <f>INDEX(tblKlant[Korting],MATCH(tblVerkBerek[[#This Row],[Klant]],tblKlant[Klant],0))</f>
        <v>0.05</v>
      </c>
      <c r="L920" s="5">
        <f>tblVerkBerek[[#This Row],[Omzet]]*(1-tblVerkBerek[[#This Row],[Korting]])-tblVerkBerek[[#This Row],[Kosten]]</f>
        <v>346.75</v>
      </c>
    </row>
    <row r="921" spans="2:12" x14ac:dyDescent="0.3">
      <c r="B921" s="1">
        <v>43529</v>
      </c>
      <c r="C921" t="s">
        <v>9</v>
      </c>
      <c r="D921" t="s">
        <v>10</v>
      </c>
      <c r="E921">
        <v>17</v>
      </c>
      <c r="F921" t="str">
        <f>INDEX(tblKlant[Regio],MATCH(tblVerkBerek[[#This Row],[Klant]],tblKlant[Klant],0))</f>
        <v>Noord</v>
      </c>
      <c r="G921" t="str">
        <f>INDEX(tblProd[ProdNaam],MATCH(tblVerkBerek[[#This Row],[Prod]],tblProd[Product],0))</f>
        <v>Prod4</v>
      </c>
      <c r="H921" s="5">
        <f>tblVerkBerek[[#This Row],[Aantal]]*INDEX(tblProd[KostPrijs],MATCH(tblVerkBerek[[#This Row],[Prod]],tblProd[Product],0))</f>
        <v>2210</v>
      </c>
      <c r="I921" s="5">
        <f>tblVerkBerek[[#This Row],[Aantal]]*INDEX(tblProd[VerkPrijs],MATCH(tblVerkBerek[[#This Row],[Prod]],tblProd[Product],0))</f>
        <v>2720</v>
      </c>
      <c r="J921" s="5">
        <f>tblVerkBerek[[#This Row],[Omzet]]-tblVerkBerek[[#This Row],[Kosten]]</f>
        <v>510</v>
      </c>
      <c r="K921" s="4">
        <f>INDEX(tblKlant[Korting],MATCH(tblVerkBerek[[#This Row],[Klant]],tblKlant[Klant],0))</f>
        <v>0.1</v>
      </c>
      <c r="L921" s="5">
        <f>tblVerkBerek[[#This Row],[Omzet]]*(1-tblVerkBerek[[#This Row],[Korting]])-tblVerkBerek[[#This Row],[Kosten]]</f>
        <v>238</v>
      </c>
    </row>
    <row r="922" spans="2:12" x14ac:dyDescent="0.3">
      <c r="B922" s="1">
        <v>43659</v>
      </c>
      <c r="C922" t="s">
        <v>13</v>
      </c>
      <c r="D922" t="s">
        <v>7</v>
      </c>
      <c r="E922">
        <v>15</v>
      </c>
      <c r="F922" t="str">
        <f>INDEX(tblKlant[Regio],MATCH(tblVerkBerek[[#This Row],[Klant]],tblKlant[Klant],0))</f>
        <v>Zuid</v>
      </c>
      <c r="G922" t="str">
        <f>INDEX(tblProd[ProdNaam],MATCH(tblVerkBerek[[#This Row],[Prod]],tblProd[Product],0))</f>
        <v>Prod6</v>
      </c>
      <c r="H922" s="5">
        <f>tblVerkBerek[[#This Row],[Aantal]]*INDEX(tblProd[KostPrijs],MATCH(tblVerkBerek[[#This Row],[Prod]],tblProd[Product],0))</f>
        <v>2250</v>
      </c>
      <c r="I922" s="5">
        <f>tblVerkBerek[[#This Row],[Aantal]]*INDEX(tblProd[VerkPrijs],MATCH(tblVerkBerek[[#This Row],[Prod]],tblProd[Product],0))</f>
        <v>3000</v>
      </c>
      <c r="J922" s="5">
        <f>tblVerkBerek[[#This Row],[Omzet]]-tblVerkBerek[[#This Row],[Kosten]]</f>
        <v>750</v>
      </c>
      <c r="K922" s="4">
        <f>INDEX(tblKlant[Korting],MATCH(tblVerkBerek[[#This Row],[Klant]],tblKlant[Klant],0))</f>
        <v>0.05</v>
      </c>
      <c r="L922" s="5">
        <f>tblVerkBerek[[#This Row],[Omzet]]*(1-tblVerkBerek[[#This Row],[Korting]])-tblVerkBerek[[#This Row],[Kosten]]</f>
        <v>600</v>
      </c>
    </row>
    <row r="923" spans="2:12" x14ac:dyDescent="0.3">
      <c r="B923" s="1">
        <v>43928</v>
      </c>
      <c r="C923" t="s">
        <v>12</v>
      </c>
      <c r="D923" t="s">
        <v>19</v>
      </c>
      <c r="E923">
        <v>14</v>
      </c>
      <c r="F923" t="str">
        <f>INDEX(tblKlant[Regio],MATCH(tblVerkBerek[[#This Row],[Klant]],tblKlant[Klant],0))</f>
        <v>Noord</v>
      </c>
      <c r="G923" t="str">
        <f>INDEX(tblProd[ProdNaam],MATCH(tblVerkBerek[[#This Row],[Prod]],tblProd[Product],0))</f>
        <v>Prod2</v>
      </c>
      <c r="H923" s="5">
        <f>tblVerkBerek[[#This Row],[Aantal]]*INDEX(tblProd[KostPrijs],MATCH(tblVerkBerek[[#This Row],[Prod]],tblProd[Product],0))</f>
        <v>1540</v>
      </c>
      <c r="I923" s="5">
        <f>tblVerkBerek[[#This Row],[Aantal]]*INDEX(tblProd[VerkPrijs],MATCH(tblVerkBerek[[#This Row],[Prod]],tblProd[Product],0))</f>
        <v>1890</v>
      </c>
      <c r="J923" s="5">
        <f>tblVerkBerek[[#This Row],[Omzet]]-tblVerkBerek[[#This Row],[Kosten]]</f>
        <v>350</v>
      </c>
      <c r="K923" s="4">
        <f>INDEX(tblKlant[Korting],MATCH(tblVerkBerek[[#This Row],[Klant]],tblKlant[Klant],0))</f>
        <v>0.01</v>
      </c>
      <c r="L923" s="5">
        <f>tblVerkBerek[[#This Row],[Omzet]]*(1-tblVerkBerek[[#This Row],[Korting]])-tblVerkBerek[[#This Row],[Kosten]]</f>
        <v>331.09999999999991</v>
      </c>
    </row>
    <row r="924" spans="2:12" x14ac:dyDescent="0.3">
      <c r="B924" s="1">
        <v>43781</v>
      </c>
      <c r="C924" t="s">
        <v>9</v>
      </c>
      <c r="D924" t="s">
        <v>14</v>
      </c>
      <c r="E924">
        <v>17</v>
      </c>
      <c r="F924" t="str">
        <f>INDEX(tblKlant[Regio],MATCH(tblVerkBerek[[#This Row],[Klant]],tblKlant[Klant],0))</f>
        <v>Noord</v>
      </c>
      <c r="G924" t="str">
        <f>INDEX(tblProd[ProdNaam],MATCH(tblVerkBerek[[#This Row],[Prod]],tblProd[Product],0))</f>
        <v>Prod1</v>
      </c>
      <c r="H924" s="5">
        <f>tblVerkBerek[[#This Row],[Aantal]]*INDEX(tblProd[KostPrijs],MATCH(tblVerkBerek[[#This Row],[Prod]],tblProd[Product],0))</f>
        <v>1700</v>
      </c>
      <c r="I924" s="5">
        <f>tblVerkBerek[[#This Row],[Aantal]]*INDEX(tblProd[VerkPrijs],MATCH(tblVerkBerek[[#This Row],[Prod]],tblProd[Product],0))</f>
        <v>2125</v>
      </c>
      <c r="J924" s="5">
        <f>tblVerkBerek[[#This Row],[Omzet]]-tblVerkBerek[[#This Row],[Kosten]]</f>
        <v>425</v>
      </c>
      <c r="K924" s="4">
        <f>INDEX(tblKlant[Korting],MATCH(tblVerkBerek[[#This Row],[Klant]],tblKlant[Klant],0))</f>
        <v>0.1</v>
      </c>
      <c r="L924" s="5">
        <f>tblVerkBerek[[#This Row],[Omzet]]*(1-tblVerkBerek[[#This Row],[Korting]])-tblVerkBerek[[#This Row],[Kosten]]</f>
        <v>212.5</v>
      </c>
    </row>
    <row r="925" spans="2:12" x14ac:dyDescent="0.3">
      <c r="B925" s="1">
        <v>43274</v>
      </c>
      <c r="C925" t="s">
        <v>8</v>
      </c>
      <c r="D925" t="s">
        <v>7</v>
      </c>
      <c r="E925">
        <v>6</v>
      </c>
      <c r="F925" t="str">
        <f>INDEX(tblKlant[Regio],MATCH(tblVerkBerek[[#This Row],[Klant]],tblKlant[Klant],0))</f>
        <v>Zuid</v>
      </c>
      <c r="G925" t="str">
        <f>INDEX(tblProd[ProdNaam],MATCH(tblVerkBerek[[#This Row],[Prod]],tblProd[Product],0))</f>
        <v>Prod6</v>
      </c>
      <c r="H925" s="5">
        <f>tblVerkBerek[[#This Row],[Aantal]]*INDEX(tblProd[KostPrijs],MATCH(tblVerkBerek[[#This Row],[Prod]],tblProd[Product],0))</f>
        <v>900</v>
      </c>
      <c r="I925" s="5">
        <f>tblVerkBerek[[#This Row],[Aantal]]*INDEX(tblProd[VerkPrijs],MATCH(tblVerkBerek[[#This Row],[Prod]],tblProd[Product],0))</f>
        <v>1200</v>
      </c>
      <c r="J925" s="5">
        <f>tblVerkBerek[[#This Row],[Omzet]]-tblVerkBerek[[#This Row],[Kosten]]</f>
        <v>300</v>
      </c>
      <c r="K925" s="4">
        <f>INDEX(tblKlant[Korting],MATCH(tblVerkBerek[[#This Row],[Klant]],tblKlant[Klant],0))</f>
        <v>0.01</v>
      </c>
      <c r="L925" s="5">
        <f>tblVerkBerek[[#This Row],[Omzet]]*(1-tblVerkBerek[[#This Row],[Korting]])-tblVerkBerek[[#This Row],[Kosten]]</f>
        <v>288</v>
      </c>
    </row>
    <row r="926" spans="2:12" x14ac:dyDescent="0.3">
      <c r="B926" s="1">
        <v>43906</v>
      </c>
      <c r="C926" t="s">
        <v>12</v>
      </c>
      <c r="D926" t="s">
        <v>10</v>
      </c>
      <c r="E926">
        <v>18</v>
      </c>
      <c r="F926" t="str">
        <f>INDEX(tblKlant[Regio],MATCH(tblVerkBerek[[#This Row],[Klant]],tblKlant[Klant],0))</f>
        <v>Noord</v>
      </c>
      <c r="G926" t="str">
        <f>INDEX(tblProd[ProdNaam],MATCH(tblVerkBerek[[#This Row],[Prod]],tblProd[Product],0))</f>
        <v>Prod4</v>
      </c>
      <c r="H926" s="5">
        <f>tblVerkBerek[[#This Row],[Aantal]]*INDEX(tblProd[KostPrijs],MATCH(tblVerkBerek[[#This Row],[Prod]],tblProd[Product],0))</f>
        <v>2340</v>
      </c>
      <c r="I926" s="5">
        <f>tblVerkBerek[[#This Row],[Aantal]]*INDEX(tblProd[VerkPrijs],MATCH(tblVerkBerek[[#This Row],[Prod]],tblProd[Product],0))</f>
        <v>2880</v>
      </c>
      <c r="J926" s="5">
        <f>tblVerkBerek[[#This Row],[Omzet]]-tblVerkBerek[[#This Row],[Kosten]]</f>
        <v>540</v>
      </c>
      <c r="K926" s="4">
        <f>INDEX(tblKlant[Korting],MATCH(tblVerkBerek[[#This Row],[Klant]],tblKlant[Klant],0))</f>
        <v>0.01</v>
      </c>
      <c r="L926" s="5">
        <f>tblVerkBerek[[#This Row],[Omzet]]*(1-tblVerkBerek[[#This Row],[Korting]])-tblVerkBerek[[#This Row],[Kosten]]</f>
        <v>511.19999999999982</v>
      </c>
    </row>
    <row r="927" spans="2:12" x14ac:dyDescent="0.3">
      <c r="B927" s="1">
        <v>43253</v>
      </c>
      <c r="C927" t="s">
        <v>4</v>
      </c>
      <c r="D927" t="s">
        <v>5</v>
      </c>
      <c r="E927">
        <v>20</v>
      </c>
      <c r="F927" t="str">
        <f>INDEX(tblKlant[Regio],MATCH(tblVerkBerek[[#This Row],[Klant]],tblKlant[Klant],0))</f>
        <v>Zuid</v>
      </c>
      <c r="G927" t="str">
        <f>INDEX(tblProd[ProdNaam],MATCH(tblVerkBerek[[#This Row],[Prod]],tblProd[Product],0))</f>
        <v>Prod3</v>
      </c>
      <c r="H927" s="5">
        <f>tblVerkBerek[[#This Row],[Aantal]]*INDEX(tblProd[KostPrijs],MATCH(tblVerkBerek[[#This Row],[Prod]],tblProd[Product],0))</f>
        <v>2400</v>
      </c>
      <c r="I927" s="5">
        <f>tblVerkBerek[[#This Row],[Aantal]]*INDEX(tblProd[VerkPrijs],MATCH(tblVerkBerek[[#This Row],[Prod]],tblProd[Product],0))</f>
        <v>2900</v>
      </c>
      <c r="J927" s="5">
        <f>tblVerkBerek[[#This Row],[Omzet]]-tblVerkBerek[[#This Row],[Kosten]]</f>
        <v>500</v>
      </c>
      <c r="K927" s="4">
        <f>INDEX(tblKlant[Korting],MATCH(tblVerkBerek[[#This Row],[Klant]],tblKlant[Klant],0))</f>
        <v>0.05</v>
      </c>
      <c r="L927" s="5">
        <f>tblVerkBerek[[#This Row],[Omzet]]*(1-tblVerkBerek[[#This Row],[Korting]])-tblVerkBerek[[#This Row],[Kosten]]</f>
        <v>355</v>
      </c>
    </row>
    <row r="928" spans="2:12" x14ac:dyDescent="0.3">
      <c r="B928" s="1">
        <v>43765</v>
      </c>
      <c r="C928" t="s">
        <v>11</v>
      </c>
      <c r="D928" t="s">
        <v>5</v>
      </c>
      <c r="E928">
        <v>16</v>
      </c>
      <c r="F928" t="str">
        <f>INDEX(tblKlant[Regio],MATCH(tblVerkBerek[[#This Row],[Klant]],tblKlant[Klant],0))</f>
        <v>Noord</v>
      </c>
      <c r="G928" t="str">
        <f>INDEX(tblProd[ProdNaam],MATCH(tblVerkBerek[[#This Row],[Prod]],tblProd[Product],0))</f>
        <v>Prod3</v>
      </c>
      <c r="H928" s="5">
        <f>tblVerkBerek[[#This Row],[Aantal]]*INDEX(tblProd[KostPrijs],MATCH(tblVerkBerek[[#This Row],[Prod]],tblProd[Product],0))</f>
        <v>1920</v>
      </c>
      <c r="I928" s="5">
        <f>tblVerkBerek[[#This Row],[Aantal]]*INDEX(tblProd[VerkPrijs],MATCH(tblVerkBerek[[#This Row],[Prod]],tblProd[Product],0))</f>
        <v>2320</v>
      </c>
      <c r="J928" s="5">
        <f>tblVerkBerek[[#This Row],[Omzet]]-tblVerkBerek[[#This Row],[Kosten]]</f>
        <v>400</v>
      </c>
      <c r="K928" s="4">
        <f>INDEX(tblKlant[Korting],MATCH(tblVerkBerek[[#This Row],[Klant]],tblKlant[Klant],0))</f>
        <v>0</v>
      </c>
      <c r="L928" s="5">
        <f>tblVerkBerek[[#This Row],[Omzet]]*(1-tblVerkBerek[[#This Row],[Korting]])-tblVerkBerek[[#This Row],[Kosten]]</f>
        <v>400</v>
      </c>
    </row>
    <row r="929" spans="2:12" x14ac:dyDescent="0.3">
      <c r="B929" s="1">
        <v>43174</v>
      </c>
      <c r="C929" t="s">
        <v>13</v>
      </c>
      <c r="D929" t="s">
        <v>16</v>
      </c>
      <c r="E929">
        <v>18</v>
      </c>
      <c r="F929" t="str">
        <f>INDEX(tblKlant[Regio],MATCH(tblVerkBerek[[#This Row],[Klant]],tblKlant[Klant],0))</f>
        <v>Zuid</v>
      </c>
      <c r="G929" t="str">
        <f>INDEX(tblProd[ProdNaam],MATCH(tblVerkBerek[[#This Row],[Prod]],tblProd[Product],0))</f>
        <v>Prod5</v>
      </c>
      <c r="H929" s="5">
        <f>tblVerkBerek[[#This Row],[Aantal]]*INDEX(tblProd[KostPrijs],MATCH(tblVerkBerek[[#This Row],[Prod]],tblProd[Product],0))</f>
        <v>2520</v>
      </c>
      <c r="I929" s="5">
        <f>tblVerkBerek[[#This Row],[Aantal]]*INDEX(tblProd[VerkPrijs],MATCH(tblVerkBerek[[#This Row],[Prod]],tblProd[Product],0))</f>
        <v>3240</v>
      </c>
      <c r="J929" s="5">
        <f>tblVerkBerek[[#This Row],[Omzet]]-tblVerkBerek[[#This Row],[Kosten]]</f>
        <v>720</v>
      </c>
      <c r="K929" s="4">
        <f>INDEX(tblKlant[Korting],MATCH(tblVerkBerek[[#This Row],[Klant]],tblKlant[Klant],0))</f>
        <v>0.05</v>
      </c>
      <c r="L929" s="5">
        <f>tblVerkBerek[[#This Row],[Omzet]]*(1-tblVerkBerek[[#This Row],[Korting]])-tblVerkBerek[[#This Row],[Kosten]]</f>
        <v>558</v>
      </c>
    </row>
    <row r="930" spans="2:12" x14ac:dyDescent="0.3">
      <c r="B930" s="1">
        <v>43195</v>
      </c>
      <c r="C930" t="s">
        <v>11</v>
      </c>
      <c r="D930" t="s">
        <v>19</v>
      </c>
      <c r="E930">
        <v>10</v>
      </c>
      <c r="F930" t="str">
        <f>INDEX(tblKlant[Regio],MATCH(tblVerkBerek[[#This Row],[Klant]],tblKlant[Klant],0))</f>
        <v>Noord</v>
      </c>
      <c r="G930" t="str">
        <f>INDEX(tblProd[ProdNaam],MATCH(tblVerkBerek[[#This Row],[Prod]],tblProd[Product],0))</f>
        <v>Prod2</v>
      </c>
      <c r="H930" s="5">
        <f>tblVerkBerek[[#This Row],[Aantal]]*INDEX(tblProd[KostPrijs],MATCH(tblVerkBerek[[#This Row],[Prod]],tblProd[Product],0))</f>
        <v>1100</v>
      </c>
      <c r="I930" s="5">
        <f>tblVerkBerek[[#This Row],[Aantal]]*INDEX(tblProd[VerkPrijs],MATCH(tblVerkBerek[[#This Row],[Prod]],tblProd[Product],0))</f>
        <v>1350</v>
      </c>
      <c r="J930" s="5">
        <f>tblVerkBerek[[#This Row],[Omzet]]-tblVerkBerek[[#This Row],[Kosten]]</f>
        <v>250</v>
      </c>
      <c r="K930" s="4">
        <f>INDEX(tblKlant[Korting],MATCH(tblVerkBerek[[#This Row],[Klant]],tblKlant[Klant],0))</f>
        <v>0</v>
      </c>
      <c r="L930" s="5">
        <f>tblVerkBerek[[#This Row],[Omzet]]*(1-tblVerkBerek[[#This Row],[Korting]])-tblVerkBerek[[#This Row],[Kosten]]</f>
        <v>250</v>
      </c>
    </row>
    <row r="931" spans="2:12" x14ac:dyDescent="0.3">
      <c r="B931" s="1">
        <v>43912</v>
      </c>
      <c r="C931" t="s">
        <v>12</v>
      </c>
      <c r="D931" t="s">
        <v>7</v>
      </c>
      <c r="E931">
        <v>12</v>
      </c>
      <c r="F931" t="str">
        <f>INDEX(tblKlant[Regio],MATCH(tblVerkBerek[[#This Row],[Klant]],tblKlant[Klant],0))</f>
        <v>Noord</v>
      </c>
      <c r="G931" t="str">
        <f>INDEX(tblProd[ProdNaam],MATCH(tblVerkBerek[[#This Row],[Prod]],tblProd[Product],0))</f>
        <v>Prod6</v>
      </c>
      <c r="H931" s="5">
        <f>tblVerkBerek[[#This Row],[Aantal]]*INDEX(tblProd[KostPrijs],MATCH(tblVerkBerek[[#This Row],[Prod]],tblProd[Product],0))</f>
        <v>1800</v>
      </c>
      <c r="I931" s="5">
        <f>tblVerkBerek[[#This Row],[Aantal]]*INDEX(tblProd[VerkPrijs],MATCH(tblVerkBerek[[#This Row],[Prod]],tblProd[Product],0))</f>
        <v>2400</v>
      </c>
      <c r="J931" s="5">
        <f>tblVerkBerek[[#This Row],[Omzet]]-tblVerkBerek[[#This Row],[Kosten]]</f>
        <v>600</v>
      </c>
      <c r="K931" s="4">
        <f>INDEX(tblKlant[Korting],MATCH(tblVerkBerek[[#This Row],[Klant]],tblKlant[Klant],0))</f>
        <v>0.01</v>
      </c>
      <c r="L931" s="5">
        <f>tblVerkBerek[[#This Row],[Omzet]]*(1-tblVerkBerek[[#This Row],[Korting]])-tblVerkBerek[[#This Row],[Kosten]]</f>
        <v>576</v>
      </c>
    </row>
    <row r="932" spans="2:12" x14ac:dyDescent="0.3">
      <c r="B932" s="1">
        <v>43156</v>
      </c>
      <c r="C932" t="s">
        <v>13</v>
      </c>
      <c r="D932" t="s">
        <v>14</v>
      </c>
      <c r="E932">
        <v>18</v>
      </c>
      <c r="F932" t="str">
        <f>INDEX(tblKlant[Regio],MATCH(tblVerkBerek[[#This Row],[Klant]],tblKlant[Klant],0))</f>
        <v>Zuid</v>
      </c>
      <c r="G932" t="str">
        <f>INDEX(tblProd[ProdNaam],MATCH(tblVerkBerek[[#This Row],[Prod]],tblProd[Product],0))</f>
        <v>Prod1</v>
      </c>
      <c r="H932" s="5">
        <f>tblVerkBerek[[#This Row],[Aantal]]*INDEX(tblProd[KostPrijs],MATCH(tblVerkBerek[[#This Row],[Prod]],tblProd[Product],0))</f>
        <v>1800</v>
      </c>
      <c r="I932" s="5">
        <f>tblVerkBerek[[#This Row],[Aantal]]*INDEX(tblProd[VerkPrijs],MATCH(tblVerkBerek[[#This Row],[Prod]],tblProd[Product],0))</f>
        <v>2250</v>
      </c>
      <c r="J932" s="5">
        <f>tblVerkBerek[[#This Row],[Omzet]]-tblVerkBerek[[#This Row],[Kosten]]</f>
        <v>450</v>
      </c>
      <c r="K932" s="4">
        <f>INDEX(tblKlant[Korting],MATCH(tblVerkBerek[[#This Row],[Klant]],tblKlant[Klant],0))</f>
        <v>0.05</v>
      </c>
      <c r="L932" s="5">
        <f>tblVerkBerek[[#This Row],[Omzet]]*(1-tblVerkBerek[[#This Row],[Korting]])-tblVerkBerek[[#This Row],[Kosten]]</f>
        <v>337.5</v>
      </c>
    </row>
    <row r="933" spans="2:12" x14ac:dyDescent="0.3">
      <c r="B933" s="1">
        <v>43855</v>
      </c>
      <c r="C933" t="s">
        <v>12</v>
      </c>
      <c r="D933" t="s">
        <v>5</v>
      </c>
      <c r="E933">
        <v>17</v>
      </c>
      <c r="F933" t="str">
        <f>INDEX(tblKlant[Regio],MATCH(tblVerkBerek[[#This Row],[Klant]],tblKlant[Klant],0))</f>
        <v>Noord</v>
      </c>
      <c r="G933" t="str">
        <f>INDEX(tblProd[ProdNaam],MATCH(tblVerkBerek[[#This Row],[Prod]],tblProd[Product],0))</f>
        <v>Prod3</v>
      </c>
      <c r="H933" s="5">
        <f>tblVerkBerek[[#This Row],[Aantal]]*INDEX(tblProd[KostPrijs],MATCH(tblVerkBerek[[#This Row],[Prod]],tblProd[Product],0))</f>
        <v>2040</v>
      </c>
      <c r="I933" s="5">
        <f>tblVerkBerek[[#This Row],[Aantal]]*INDEX(tblProd[VerkPrijs],MATCH(tblVerkBerek[[#This Row],[Prod]],tblProd[Product],0))</f>
        <v>2465</v>
      </c>
      <c r="J933" s="5">
        <f>tblVerkBerek[[#This Row],[Omzet]]-tblVerkBerek[[#This Row],[Kosten]]</f>
        <v>425</v>
      </c>
      <c r="K933" s="4">
        <f>INDEX(tblKlant[Korting],MATCH(tblVerkBerek[[#This Row],[Klant]],tblKlant[Klant],0))</f>
        <v>0.01</v>
      </c>
      <c r="L933" s="5">
        <f>tblVerkBerek[[#This Row],[Omzet]]*(1-tblVerkBerek[[#This Row],[Korting]])-tblVerkBerek[[#This Row],[Kosten]]</f>
        <v>400.34999999999991</v>
      </c>
    </row>
    <row r="934" spans="2:12" x14ac:dyDescent="0.3">
      <c r="B934" s="1">
        <v>43287</v>
      </c>
      <c r="C934" t="s">
        <v>9</v>
      </c>
      <c r="D934" t="s">
        <v>16</v>
      </c>
      <c r="E934">
        <v>13</v>
      </c>
      <c r="F934" t="str">
        <f>INDEX(tblKlant[Regio],MATCH(tblVerkBerek[[#This Row],[Klant]],tblKlant[Klant],0))</f>
        <v>Noord</v>
      </c>
      <c r="G934" t="str">
        <f>INDEX(tblProd[ProdNaam],MATCH(tblVerkBerek[[#This Row],[Prod]],tblProd[Product],0))</f>
        <v>Prod5</v>
      </c>
      <c r="H934" s="5">
        <f>tblVerkBerek[[#This Row],[Aantal]]*INDEX(tblProd[KostPrijs],MATCH(tblVerkBerek[[#This Row],[Prod]],tblProd[Product],0))</f>
        <v>1820</v>
      </c>
      <c r="I934" s="5">
        <f>tblVerkBerek[[#This Row],[Aantal]]*INDEX(tblProd[VerkPrijs],MATCH(tblVerkBerek[[#This Row],[Prod]],tblProd[Product],0))</f>
        <v>2340</v>
      </c>
      <c r="J934" s="5">
        <f>tblVerkBerek[[#This Row],[Omzet]]-tblVerkBerek[[#This Row],[Kosten]]</f>
        <v>520</v>
      </c>
      <c r="K934" s="4">
        <f>INDEX(tblKlant[Korting],MATCH(tblVerkBerek[[#This Row],[Klant]],tblKlant[Klant],0))</f>
        <v>0.1</v>
      </c>
      <c r="L934" s="5">
        <f>tblVerkBerek[[#This Row],[Omzet]]*(1-tblVerkBerek[[#This Row],[Korting]])-tblVerkBerek[[#This Row],[Kosten]]</f>
        <v>286</v>
      </c>
    </row>
    <row r="935" spans="2:12" x14ac:dyDescent="0.3">
      <c r="B935" s="1">
        <v>43806</v>
      </c>
      <c r="C935" t="s">
        <v>15</v>
      </c>
      <c r="D935" t="s">
        <v>7</v>
      </c>
      <c r="E935">
        <v>11</v>
      </c>
      <c r="F935" t="str">
        <f>INDEX(tblKlant[Regio],MATCH(tblVerkBerek[[#This Row],[Klant]],tblKlant[Klant],0))</f>
        <v>Noord</v>
      </c>
      <c r="G935" t="str">
        <f>INDEX(tblProd[ProdNaam],MATCH(tblVerkBerek[[#This Row],[Prod]],tblProd[Product],0))</f>
        <v>Prod6</v>
      </c>
      <c r="H935" s="5">
        <f>tblVerkBerek[[#This Row],[Aantal]]*INDEX(tblProd[KostPrijs],MATCH(tblVerkBerek[[#This Row],[Prod]],tblProd[Product],0))</f>
        <v>1650</v>
      </c>
      <c r="I935" s="5">
        <f>tblVerkBerek[[#This Row],[Aantal]]*INDEX(tblProd[VerkPrijs],MATCH(tblVerkBerek[[#This Row],[Prod]],tblProd[Product],0))</f>
        <v>2200</v>
      </c>
      <c r="J935" s="5">
        <f>tblVerkBerek[[#This Row],[Omzet]]-tblVerkBerek[[#This Row],[Kosten]]</f>
        <v>550</v>
      </c>
      <c r="K935" s="4">
        <f>INDEX(tblKlant[Korting],MATCH(tblVerkBerek[[#This Row],[Klant]],tblKlant[Klant],0))</f>
        <v>0.01</v>
      </c>
      <c r="L935" s="5">
        <f>tblVerkBerek[[#This Row],[Omzet]]*(1-tblVerkBerek[[#This Row],[Korting]])-tblVerkBerek[[#This Row],[Kosten]]</f>
        <v>528</v>
      </c>
    </row>
    <row r="936" spans="2:12" x14ac:dyDescent="0.3">
      <c r="B936" s="1">
        <v>43839</v>
      </c>
      <c r="C936" t="s">
        <v>8</v>
      </c>
      <c r="D936" t="s">
        <v>19</v>
      </c>
      <c r="E936">
        <v>9</v>
      </c>
      <c r="F936" t="str">
        <f>INDEX(tblKlant[Regio],MATCH(tblVerkBerek[[#This Row],[Klant]],tblKlant[Klant],0))</f>
        <v>Zuid</v>
      </c>
      <c r="G936" t="str">
        <f>INDEX(tblProd[ProdNaam],MATCH(tblVerkBerek[[#This Row],[Prod]],tblProd[Product],0))</f>
        <v>Prod2</v>
      </c>
      <c r="H936" s="5">
        <f>tblVerkBerek[[#This Row],[Aantal]]*INDEX(tblProd[KostPrijs],MATCH(tblVerkBerek[[#This Row],[Prod]],tblProd[Product],0))</f>
        <v>990</v>
      </c>
      <c r="I936" s="5">
        <f>tblVerkBerek[[#This Row],[Aantal]]*INDEX(tblProd[VerkPrijs],MATCH(tblVerkBerek[[#This Row],[Prod]],tblProd[Product],0))</f>
        <v>1215</v>
      </c>
      <c r="J936" s="5">
        <f>tblVerkBerek[[#This Row],[Omzet]]-tblVerkBerek[[#This Row],[Kosten]]</f>
        <v>225</v>
      </c>
      <c r="K936" s="4">
        <f>INDEX(tblKlant[Korting],MATCH(tblVerkBerek[[#This Row],[Klant]],tblKlant[Klant],0))</f>
        <v>0.01</v>
      </c>
      <c r="L936" s="5">
        <f>tblVerkBerek[[#This Row],[Omzet]]*(1-tblVerkBerek[[#This Row],[Korting]])-tblVerkBerek[[#This Row],[Kosten]]</f>
        <v>212.84999999999991</v>
      </c>
    </row>
    <row r="937" spans="2:12" x14ac:dyDescent="0.3">
      <c r="B937" s="1">
        <v>43601</v>
      </c>
      <c r="C937" t="s">
        <v>9</v>
      </c>
      <c r="D937" t="s">
        <v>14</v>
      </c>
      <c r="E937">
        <v>20</v>
      </c>
      <c r="F937" t="str">
        <f>INDEX(tblKlant[Regio],MATCH(tblVerkBerek[[#This Row],[Klant]],tblKlant[Klant],0))</f>
        <v>Noord</v>
      </c>
      <c r="G937" t="str">
        <f>INDEX(tblProd[ProdNaam],MATCH(tblVerkBerek[[#This Row],[Prod]],tblProd[Product],0))</f>
        <v>Prod1</v>
      </c>
      <c r="H937" s="5">
        <f>tblVerkBerek[[#This Row],[Aantal]]*INDEX(tblProd[KostPrijs],MATCH(tblVerkBerek[[#This Row],[Prod]],tblProd[Product],0))</f>
        <v>2000</v>
      </c>
      <c r="I937" s="5">
        <f>tblVerkBerek[[#This Row],[Aantal]]*INDEX(tblProd[VerkPrijs],MATCH(tblVerkBerek[[#This Row],[Prod]],tblProd[Product],0))</f>
        <v>2500</v>
      </c>
      <c r="J937" s="5">
        <f>tblVerkBerek[[#This Row],[Omzet]]-tblVerkBerek[[#This Row],[Kosten]]</f>
        <v>500</v>
      </c>
      <c r="K937" s="4">
        <f>INDEX(tblKlant[Korting],MATCH(tblVerkBerek[[#This Row],[Klant]],tblKlant[Klant],0))</f>
        <v>0.1</v>
      </c>
      <c r="L937" s="5">
        <f>tblVerkBerek[[#This Row],[Omzet]]*(1-tblVerkBerek[[#This Row],[Korting]])-tblVerkBerek[[#This Row],[Kosten]]</f>
        <v>250</v>
      </c>
    </row>
    <row r="938" spans="2:12" x14ac:dyDescent="0.3">
      <c r="B938" s="1">
        <v>43262</v>
      </c>
      <c r="C938" t="s">
        <v>4</v>
      </c>
      <c r="D938" t="s">
        <v>7</v>
      </c>
      <c r="E938">
        <v>14</v>
      </c>
      <c r="F938" t="str">
        <f>INDEX(tblKlant[Regio],MATCH(tblVerkBerek[[#This Row],[Klant]],tblKlant[Klant],0))</f>
        <v>Zuid</v>
      </c>
      <c r="G938" t="str">
        <f>INDEX(tblProd[ProdNaam],MATCH(tblVerkBerek[[#This Row],[Prod]],tblProd[Product],0))</f>
        <v>Prod6</v>
      </c>
      <c r="H938" s="5">
        <f>tblVerkBerek[[#This Row],[Aantal]]*INDEX(tblProd[KostPrijs],MATCH(tblVerkBerek[[#This Row],[Prod]],tblProd[Product],0))</f>
        <v>2100</v>
      </c>
      <c r="I938" s="5">
        <f>tblVerkBerek[[#This Row],[Aantal]]*INDEX(tblProd[VerkPrijs],MATCH(tblVerkBerek[[#This Row],[Prod]],tblProd[Product],0))</f>
        <v>2800</v>
      </c>
      <c r="J938" s="5">
        <f>tblVerkBerek[[#This Row],[Omzet]]-tblVerkBerek[[#This Row],[Kosten]]</f>
        <v>700</v>
      </c>
      <c r="K938" s="4">
        <f>INDEX(tblKlant[Korting],MATCH(tblVerkBerek[[#This Row],[Klant]],tblKlant[Klant],0))</f>
        <v>0.05</v>
      </c>
      <c r="L938" s="5">
        <f>tblVerkBerek[[#This Row],[Omzet]]*(1-tblVerkBerek[[#This Row],[Korting]])-tblVerkBerek[[#This Row],[Kosten]]</f>
        <v>560</v>
      </c>
    </row>
    <row r="939" spans="2:12" x14ac:dyDescent="0.3">
      <c r="B939" s="1">
        <v>43920</v>
      </c>
      <c r="C939" t="s">
        <v>15</v>
      </c>
      <c r="D939" t="s">
        <v>10</v>
      </c>
      <c r="E939">
        <v>14</v>
      </c>
      <c r="F939" t="str">
        <f>INDEX(tblKlant[Regio],MATCH(tblVerkBerek[[#This Row],[Klant]],tblKlant[Klant],0))</f>
        <v>Noord</v>
      </c>
      <c r="G939" t="str">
        <f>INDEX(tblProd[ProdNaam],MATCH(tblVerkBerek[[#This Row],[Prod]],tblProd[Product],0))</f>
        <v>Prod4</v>
      </c>
      <c r="H939" s="5">
        <f>tblVerkBerek[[#This Row],[Aantal]]*INDEX(tblProd[KostPrijs],MATCH(tblVerkBerek[[#This Row],[Prod]],tblProd[Product],0))</f>
        <v>1820</v>
      </c>
      <c r="I939" s="5">
        <f>tblVerkBerek[[#This Row],[Aantal]]*INDEX(tblProd[VerkPrijs],MATCH(tblVerkBerek[[#This Row],[Prod]],tblProd[Product],0))</f>
        <v>2240</v>
      </c>
      <c r="J939" s="5">
        <f>tblVerkBerek[[#This Row],[Omzet]]-tblVerkBerek[[#This Row],[Kosten]]</f>
        <v>420</v>
      </c>
      <c r="K939" s="4">
        <f>INDEX(tblKlant[Korting],MATCH(tblVerkBerek[[#This Row],[Klant]],tblKlant[Klant],0))</f>
        <v>0.01</v>
      </c>
      <c r="L939" s="5">
        <f>tblVerkBerek[[#This Row],[Omzet]]*(1-tblVerkBerek[[#This Row],[Korting]])-tblVerkBerek[[#This Row],[Kosten]]</f>
        <v>397.59999999999991</v>
      </c>
    </row>
    <row r="940" spans="2:12" x14ac:dyDescent="0.3">
      <c r="B940" s="1">
        <v>43122</v>
      </c>
      <c r="C940" t="s">
        <v>6</v>
      </c>
      <c r="D940" t="s">
        <v>19</v>
      </c>
      <c r="E940">
        <v>14</v>
      </c>
      <c r="F940" t="str">
        <f>INDEX(tblKlant[Regio],MATCH(tblVerkBerek[[#This Row],[Klant]],tblKlant[Klant],0))</f>
        <v>Noord</v>
      </c>
      <c r="G940" t="str">
        <f>INDEX(tblProd[ProdNaam],MATCH(tblVerkBerek[[#This Row],[Prod]],tblProd[Product],0))</f>
        <v>Prod2</v>
      </c>
      <c r="H940" s="5">
        <f>tblVerkBerek[[#This Row],[Aantal]]*INDEX(tblProd[KostPrijs],MATCH(tblVerkBerek[[#This Row],[Prod]],tblProd[Product],0))</f>
        <v>1540</v>
      </c>
      <c r="I940" s="5">
        <f>tblVerkBerek[[#This Row],[Aantal]]*INDEX(tblProd[VerkPrijs],MATCH(tblVerkBerek[[#This Row],[Prod]],tblProd[Product],0))</f>
        <v>1890</v>
      </c>
      <c r="J940" s="5">
        <f>tblVerkBerek[[#This Row],[Omzet]]-tblVerkBerek[[#This Row],[Kosten]]</f>
        <v>350</v>
      </c>
      <c r="K940" s="4">
        <f>INDEX(tblKlant[Korting],MATCH(tblVerkBerek[[#This Row],[Klant]],tblKlant[Klant],0))</f>
        <v>0</v>
      </c>
      <c r="L940" s="5">
        <f>tblVerkBerek[[#This Row],[Omzet]]*(1-tblVerkBerek[[#This Row],[Korting]])-tblVerkBerek[[#This Row],[Kosten]]</f>
        <v>350</v>
      </c>
    </row>
    <row r="941" spans="2:12" x14ac:dyDescent="0.3">
      <c r="B941" s="1">
        <v>43452</v>
      </c>
      <c r="C941" t="s">
        <v>13</v>
      </c>
      <c r="D941" t="s">
        <v>7</v>
      </c>
      <c r="E941">
        <v>13</v>
      </c>
      <c r="F941" t="str">
        <f>INDEX(tblKlant[Regio],MATCH(tblVerkBerek[[#This Row],[Klant]],tblKlant[Klant],0))</f>
        <v>Zuid</v>
      </c>
      <c r="G941" t="str">
        <f>INDEX(tblProd[ProdNaam],MATCH(tblVerkBerek[[#This Row],[Prod]],tblProd[Product],0))</f>
        <v>Prod6</v>
      </c>
      <c r="H941" s="5">
        <f>tblVerkBerek[[#This Row],[Aantal]]*INDEX(tblProd[KostPrijs],MATCH(tblVerkBerek[[#This Row],[Prod]],tblProd[Product],0))</f>
        <v>1950</v>
      </c>
      <c r="I941" s="5">
        <f>tblVerkBerek[[#This Row],[Aantal]]*INDEX(tblProd[VerkPrijs],MATCH(tblVerkBerek[[#This Row],[Prod]],tblProd[Product],0))</f>
        <v>2600</v>
      </c>
      <c r="J941" s="5">
        <f>tblVerkBerek[[#This Row],[Omzet]]-tblVerkBerek[[#This Row],[Kosten]]</f>
        <v>650</v>
      </c>
      <c r="K941" s="4">
        <f>INDEX(tblKlant[Korting],MATCH(tblVerkBerek[[#This Row],[Klant]],tblKlant[Klant],0))</f>
        <v>0.05</v>
      </c>
      <c r="L941" s="5">
        <f>tblVerkBerek[[#This Row],[Omzet]]*(1-tblVerkBerek[[#This Row],[Korting]])-tblVerkBerek[[#This Row],[Kosten]]</f>
        <v>520</v>
      </c>
    </row>
    <row r="942" spans="2:12" x14ac:dyDescent="0.3">
      <c r="B942" s="1">
        <v>43169</v>
      </c>
      <c r="C942" t="s">
        <v>15</v>
      </c>
      <c r="D942" t="s">
        <v>14</v>
      </c>
      <c r="E942">
        <v>17</v>
      </c>
      <c r="F942" t="str">
        <f>INDEX(tblKlant[Regio],MATCH(tblVerkBerek[[#This Row],[Klant]],tblKlant[Klant],0))</f>
        <v>Noord</v>
      </c>
      <c r="G942" t="str">
        <f>INDEX(tblProd[ProdNaam],MATCH(tblVerkBerek[[#This Row],[Prod]],tblProd[Product],0))</f>
        <v>Prod1</v>
      </c>
      <c r="H942" s="5">
        <f>tblVerkBerek[[#This Row],[Aantal]]*INDEX(tblProd[KostPrijs],MATCH(tblVerkBerek[[#This Row],[Prod]],tblProd[Product],0))</f>
        <v>1700</v>
      </c>
      <c r="I942" s="5">
        <f>tblVerkBerek[[#This Row],[Aantal]]*INDEX(tblProd[VerkPrijs],MATCH(tblVerkBerek[[#This Row],[Prod]],tblProd[Product],0))</f>
        <v>2125</v>
      </c>
      <c r="J942" s="5">
        <f>tblVerkBerek[[#This Row],[Omzet]]-tblVerkBerek[[#This Row],[Kosten]]</f>
        <v>425</v>
      </c>
      <c r="K942" s="4">
        <f>INDEX(tblKlant[Korting],MATCH(tblVerkBerek[[#This Row],[Klant]],tblKlant[Klant],0))</f>
        <v>0.01</v>
      </c>
      <c r="L942" s="5">
        <f>tblVerkBerek[[#This Row],[Omzet]]*(1-tblVerkBerek[[#This Row],[Korting]])-tblVerkBerek[[#This Row],[Kosten]]</f>
        <v>403.75</v>
      </c>
    </row>
    <row r="943" spans="2:12" x14ac:dyDescent="0.3">
      <c r="B943" s="1">
        <v>43553</v>
      </c>
      <c r="C943" t="s">
        <v>18</v>
      </c>
      <c r="D943" t="s">
        <v>5</v>
      </c>
      <c r="E943">
        <v>20</v>
      </c>
      <c r="F943" t="str">
        <f>INDEX(tblKlant[Regio],MATCH(tblVerkBerek[[#This Row],[Klant]],tblKlant[Klant],0))</f>
        <v>Noord</v>
      </c>
      <c r="G943" t="str">
        <f>INDEX(tblProd[ProdNaam],MATCH(tblVerkBerek[[#This Row],[Prod]],tblProd[Product],0))</f>
        <v>Prod3</v>
      </c>
      <c r="H943" s="5">
        <f>tblVerkBerek[[#This Row],[Aantal]]*INDEX(tblProd[KostPrijs],MATCH(tblVerkBerek[[#This Row],[Prod]],tblProd[Product],0))</f>
        <v>2400</v>
      </c>
      <c r="I943" s="5">
        <f>tblVerkBerek[[#This Row],[Aantal]]*INDEX(tblProd[VerkPrijs],MATCH(tblVerkBerek[[#This Row],[Prod]],tblProd[Product],0))</f>
        <v>2900</v>
      </c>
      <c r="J943" s="5">
        <f>tblVerkBerek[[#This Row],[Omzet]]-tblVerkBerek[[#This Row],[Kosten]]</f>
        <v>500</v>
      </c>
      <c r="K943" s="4">
        <f>INDEX(tblKlant[Korting],MATCH(tblVerkBerek[[#This Row],[Klant]],tblKlant[Klant],0))</f>
        <v>0</v>
      </c>
      <c r="L943" s="5">
        <f>tblVerkBerek[[#This Row],[Omzet]]*(1-tblVerkBerek[[#This Row],[Korting]])-tblVerkBerek[[#This Row],[Kosten]]</f>
        <v>500</v>
      </c>
    </row>
    <row r="944" spans="2:12" x14ac:dyDescent="0.3">
      <c r="B944" s="1">
        <v>43212</v>
      </c>
      <c r="C944" t="s">
        <v>15</v>
      </c>
      <c r="D944" t="s">
        <v>5</v>
      </c>
      <c r="E944">
        <v>17</v>
      </c>
      <c r="F944" t="str">
        <f>INDEX(tblKlant[Regio],MATCH(tblVerkBerek[[#This Row],[Klant]],tblKlant[Klant],0))</f>
        <v>Noord</v>
      </c>
      <c r="G944" t="str">
        <f>INDEX(tblProd[ProdNaam],MATCH(tblVerkBerek[[#This Row],[Prod]],tblProd[Product],0))</f>
        <v>Prod3</v>
      </c>
      <c r="H944" s="5">
        <f>tblVerkBerek[[#This Row],[Aantal]]*INDEX(tblProd[KostPrijs],MATCH(tblVerkBerek[[#This Row],[Prod]],tblProd[Product],0))</f>
        <v>2040</v>
      </c>
      <c r="I944" s="5">
        <f>tblVerkBerek[[#This Row],[Aantal]]*INDEX(tblProd[VerkPrijs],MATCH(tblVerkBerek[[#This Row],[Prod]],tblProd[Product],0))</f>
        <v>2465</v>
      </c>
      <c r="J944" s="5">
        <f>tblVerkBerek[[#This Row],[Omzet]]-tblVerkBerek[[#This Row],[Kosten]]</f>
        <v>425</v>
      </c>
      <c r="K944" s="4">
        <f>INDEX(tblKlant[Korting],MATCH(tblVerkBerek[[#This Row],[Klant]],tblKlant[Klant],0))</f>
        <v>0.01</v>
      </c>
      <c r="L944" s="5">
        <f>tblVerkBerek[[#This Row],[Omzet]]*(1-tblVerkBerek[[#This Row],[Korting]])-tblVerkBerek[[#This Row],[Kosten]]</f>
        <v>400.34999999999991</v>
      </c>
    </row>
    <row r="945" spans="2:12" x14ac:dyDescent="0.3">
      <c r="B945" s="1">
        <v>43449</v>
      </c>
      <c r="C945" t="s">
        <v>17</v>
      </c>
      <c r="D945" t="s">
        <v>16</v>
      </c>
      <c r="E945">
        <v>18</v>
      </c>
      <c r="F945" t="str">
        <f>INDEX(tblKlant[Regio],MATCH(tblVerkBerek[[#This Row],[Klant]],tblKlant[Klant],0))</f>
        <v>Zuid</v>
      </c>
      <c r="G945" t="str">
        <f>INDEX(tblProd[ProdNaam],MATCH(tblVerkBerek[[#This Row],[Prod]],tblProd[Product],0))</f>
        <v>Prod5</v>
      </c>
      <c r="H945" s="5">
        <f>tblVerkBerek[[#This Row],[Aantal]]*INDEX(tblProd[KostPrijs],MATCH(tblVerkBerek[[#This Row],[Prod]],tblProd[Product],0))</f>
        <v>2520</v>
      </c>
      <c r="I945" s="5">
        <f>tblVerkBerek[[#This Row],[Aantal]]*INDEX(tblProd[VerkPrijs],MATCH(tblVerkBerek[[#This Row],[Prod]],tblProd[Product],0))</f>
        <v>3240</v>
      </c>
      <c r="J945" s="5">
        <f>tblVerkBerek[[#This Row],[Omzet]]-tblVerkBerek[[#This Row],[Kosten]]</f>
        <v>720</v>
      </c>
      <c r="K945" s="4">
        <f>INDEX(tblKlant[Korting],MATCH(tblVerkBerek[[#This Row],[Klant]],tblKlant[Klant],0))</f>
        <v>0.05</v>
      </c>
      <c r="L945" s="5">
        <f>tblVerkBerek[[#This Row],[Omzet]]*(1-tblVerkBerek[[#This Row],[Korting]])-tblVerkBerek[[#This Row],[Kosten]]</f>
        <v>558</v>
      </c>
    </row>
    <row r="946" spans="2:12" x14ac:dyDescent="0.3">
      <c r="B946" s="1">
        <v>43350</v>
      </c>
      <c r="C946" t="s">
        <v>15</v>
      </c>
      <c r="D946" t="s">
        <v>14</v>
      </c>
      <c r="E946">
        <v>17</v>
      </c>
      <c r="F946" t="str">
        <f>INDEX(tblKlant[Regio],MATCH(tblVerkBerek[[#This Row],[Klant]],tblKlant[Klant],0))</f>
        <v>Noord</v>
      </c>
      <c r="G946" t="str">
        <f>INDEX(tblProd[ProdNaam],MATCH(tblVerkBerek[[#This Row],[Prod]],tblProd[Product],0))</f>
        <v>Prod1</v>
      </c>
      <c r="H946" s="5">
        <f>tblVerkBerek[[#This Row],[Aantal]]*INDEX(tblProd[KostPrijs],MATCH(tblVerkBerek[[#This Row],[Prod]],tblProd[Product],0))</f>
        <v>1700</v>
      </c>
      <c r="I946" s="5">
        <f>tblVerkBerek[[#This Row],[Aantal]]*INDEX(tblProd[VerkPrijs],MATCH(tblVerkBerek[[#This Row],[Prod]],tblProd[Product],0))</f>
        <v>2125</v>
      </c>
      <c r="J946" s="5">
        <f>tblVerkBerek[[#This Row],[Omzet]]-tblVerkBerek[[#This Row],[Kosten]]</f>
        <v>425</v>
      </c>
      <c r="K946" s="4">
        <f>INDEX(tblKlant[Korting],MATCH(tblVerkBerek[[#This Row],[Klant]],tblKlant[Klant],0))</f>
        <v>0.01</v>
      </c>
      <c r="L946" s="5">
        <f>tblVerkBerek[[#This Row],[Omzet]]*(1-tblVerkBerek[[#This Row],[Korting]])-tblVerkBerek[[#This Row],[Kosten]]</f>
        <v>403.75</v>
      </c>
    </row>
    <row r="947" spans="2:12" x14ac:dyDescent="0.3">
      <c r="B947" s="1">
        <v>43144</v>
      </c>
      <c r="C947" t="s">
        <v>13</v>
      </c>
      <c r="D947" t="s">
        <v>10</v>
      </c>
      <c r="E947">
        <v>14</v>
      </c>
      <c r="F947" t="str">
        <f>INDEX(tblKlant[Regio],MATCH(tblVerkBerek[[#This Row],[Klant]],tblKlant[Klant],0))</f>
        <v>Zuid</v>
      </c>
      <c r="G947" t="str">
        <f>INDEX(tblProd[ProdNaam],MATCH(tblVerkBerek[[#This Row],[Prod]],tblProd[Product],0))</f>
        <v>Prod4</v>
      </c>
      <c r="H947" s="5">
        <f>tblVerkBerek[[#This Row],[Aantal]]*INDEX(tblProd[KostPrijs],MATCH(tblVerkBerek[[#This Row],[Prod]],tblProd[Product],0))</f>
        <v>1820</v>
      </c>
      <c r="I947" s="5">
        <f>tblVerkBerek[[#This Row],[Aantal]]*INDEX(tblProd[VerkPrijs],MATCH(tblVerkBerek[[#This Row],[Prod]],tblProd[Product],0))</f>
        <v>2240</v>
      </c>
      <c r="J947" s="5">
        <f>tblVerkBerek[[#This Row],[Omzet]]-tblVerkBerek[[#This Row],[Kosten]]</f>
        <v>420</v>
      </c>
      <c r="K947" s="4">
        <f>INDEX(tblKlant[Korting],MATCH(tblVerkBerek[[#This Row],[Klant]],tblKlant[Klant],0))</f>
        <v>0.05</v>
      </c>
      <c r="L947" s="5">
        <f>tblVerkBerek[[#This Row],[Omzet]]*(1-tblVerkBerek[[#This Row],[Korting]])-tblVerkBerek[[#This Row],[Kosten]]</f>
        <v>308</v>
      </c>
    </row>
    <row r="948" spans="2:12" x14ac:dyDescent="0.3">
      <c r="B948" s="1">
        <v>43144</v>
      </c>
      <c r="C948" t="s">
        <v>12</v>
      </c>
      <c r="D948" t="s">
        <v>10</v>
      </c>
      <c r="E948">
        <v>20</v>
      </c>
      <c r="F948" t="str">
        <f>INDEX(tblKlant[Regio],MATCH(tblVerkBerek[[#This Row],[Klant]],tblKlant[Klant],0))</f>
        <v>Noord</v>
      </c>
      <c r="G948" t="str">
        <f>INDEX(tblProd[ProdNaam],MATCH(tblVerkBerek[[#This Row],[Prod]],tblProd[Product],0))</f>
        <v>Prod4</v>
      </c>
      <c r="H948" s="5">
        <f>tblVerkBerek[[#This Row],[Aantal]]*INDEX(tblProd[KostPrijs],MATCH(tblVerkBerek[[#This Row],[Prod]],tblProd[Product],0))</f>
        <v>2600</v>
      </c>
      <c r="I948" s="5">
        <f>tblVerkBerek[[#This Row],[Aantal]]*INDEX(tblProd[VerkPrijs],MATCH(tblVerkBerek[[#This Row],[Prod]],tblProd[Product],0))</f>
        <v>3200</v>
      </c>
      <c r="J948" s="5">
        <f>tblVerkBerek[[#This Row],[Omzet]]-tblVerkBerek[[#This Row],[Kosten]]</f>
        <v>600</v>
      </c>
      <c r="K948" s="4">
        <f>INDEX(tblKlant[Korting],MATCH(tblVerkBerek[[#This Row],[Klant]],tblKlant[Klant],0))</f>
        <v>0.01</v>
      </c>
      <c r="L948" s="5">
        <f>tblVerkBerek[[#This Row],[Omzet]]*(1-tblVerkBerek[[#This Row],[Korting]])-tblVerkBerek[[#This Row],[Kosten]]</f>
        <v>568</v>
      </c>
    </row>
    <row r="949" spans="2:12" x14ac:dyDescent="0.3">
      <c r="B949" s="1">
        <v>43136</v>
      </c>
      <c r="C949" t="s">
        <v>13</v>
      </c>
      <c r="D949" t="s">
        <v>14</v>
      </c>
      <c r="E949">
        <v>9</v>
      </c>
      <c r="F949" t="str">
        <f>INDEX(tblKlant[Regio],MATCH(tblVerkBerek[[#This Row],[Klant]],tblKlant[Klant],0))</f>
        <v>Zuid</v>
      </c>
      <c r="G949" t="str">
        <f>INDEX(tblProd[ProdNaam],MATCH(tblVerkBerek[[#This Row],[Prod]],tblProd[Product],0))</f>
        <v>Prod1</v>
      </c>
      <c r="H949" s="5">
        <f>tblVerkBerek[[#This Row],[Aantal]]*INDEX(tblProd[KostPrijs],MATCH(tblVerkBerek[[#This Row],[Prod]],tblProd[Product],0))</f>
        <v>900</v>
      </c>
      <c r="I949" s="5">
        <f>tblVerkBerek[[#This Row],[Aantal]]*INDEX(tblProd[VerkPrijs],MATCH(tblVerkBerek[[#This Row],[Prod]],tblProd[Product],0))</f>
        <v>1125</v>
      </c>
      <c r="J949" s="5">
        <f>tblVerkBerek[[#This Row],[Omzet]]-tblVerkBerek[[#This Row],[Kosten]]</f>
        <v>225</v>
      </c>
      <c r="K949" s="4">
        <f>INDEX(tblKlant[Korting],MATCH(tblVerkBerek[[#This Row],[Klant]],tblKlant[Klant],0))</f>
        <v>0.05</v>
      </c>
      <c r="L949" s="5">
        <f>tblVerkBerek[[#This Row],[Omzet]]*(1-tblVerkBerek[[#This Row],[Korting]])-tblVerkBerek[[#This Row],[Kosten]]</f>
        <v>168.75</v>
      </c>
    </row>
    <row r="950" spans="2:12" x14ac:dyDescent="0.3">
      <c r="B950" s="1">
        <v>43811</v>
      </c>
      <c r="C950" t="s">
        <v>11</v>
      </c>
      <c r="D950" t="s">
        <v>7</v>
      </c>
      <c r="E950">
        <v>17</v>
      </c>
      <c r="F950" t="str">
        <f>INDEX(tblKlant[Regio],MATCH(tblVerkBerek[[#This Row],[Klant]],tblKlant[Klant],0))</f>
        <v>Noord</v>
      </c>
      <c r="G950" t="str">
        <f>INDEX(tblProd[ProdNaam],MATCH(tblVerkBerek[[#This Row],[Prod]],tblProd[Product],0))</f>
        <v>Prod6</v>
      </c>
      <c r="H950" s="5">
        <f>tblVerkBerek[[#This Row],[Aantal]]*INDEX(tblProd[KostPrijs],MATCH(tblVerkBerek[[#This Row],[Prod]],tblProd[Product],0))</f>
        <v>2550</v>
      </c>
      <c r="I950" s="5">
        <f>tblVerkBerek[[#This Row],[Aantal]]*INDEX(tblProd[VerkPrijs],MATCH(tblVerkBerek[[#This Row],[Prod]],tblProd[Product],0))</f>
        <v>3400</v>
      </c>
      <c r="J950" s="5">
        <f>tblVerkBerek[[#This Row],[Omzet]]-tblVerkBerek[[#This Row],[Kosten]]</f>
        <v>850</v>
      </c>
      <c r="K950" s="4">
        <f>INDEX(tblKlant[Korting],MATCH(tblVerkBerek[[#This Row],[Klant]],tblKlant[Klant],0))</f>
        <v>0</v>
      </c>
      <c r="L950" s="5">
        <f>tblVerkBerek[[#This Row],[Omzet]]*(1-tblVerkBerek[[#This Row],[Korting]])-tblVerkBerek[[#This Row],[Kosten]]</f>
        <v>850</v>
      </c>
    </row>
    <row r="951" spans="2:12" x14ac:dyDescent="0.3">
      <c r="B951" s="1">
        <v>43484</v>
      </c>
      <c r="C951" t="s">
        <v>12</v>
      </c>
      <c r="D951" t="s">
        <v>5</v>
      </c>
      <c r="E951">
        <v>19</v>
      </c>
      <c r="F951" t="str">
        <f>INDEX(tblKlant[Regio],MATCH(tblVerkBerek[[#This Row],[Klant]],tblKlant[Klant],0))</f>
        <v>Noord</v>
      </c>
      <c r="G951" t="str">
        <f>INDEX(tblProd[ProdNaam],MATCH(tblVerkBerek[[#This Row],[Prod]],tblProd[Product],0))</f>
        <v>Prod3</v>
      </c>
      <c r="H951" s="5">
        <f>tblVerkBerek[[#This Row],[Aantal]]*INDEX(tblProd[KostPrijs],MATCH(tblVerkBerek[[#This Row],[Prod]],tblProd[Product],0))</f>
        <v>2280</v>
      </c>
      <c r="I951" s="5">
        <f>tblVerkBerek[[#This Row],[Aantal]]*INDEX(tblProd[VerkPrijs],MATCH(tblVerkBerek[[#This Row],[Prod]],tblProd[Product],0))</f>
        <v>2755</v>
      </c>
      <c r="J951" s="5">
        <f>tblVerkBerek[[#This Row],[Omzet]]-tblVerkBerek[[#This Row],[Kosten]]</f>
        <v>475</v>
      </c>
      <c r="K951" s="4">
        <f>INDEX(tblKlant[Korting],MATCH(tblVerkBerek[[#This Row],[Klant]],tblKlant[Klant],0))</f>
        <v>0.01</v>
      </c>
      <c r="L951" s="5">
        <f>tblVerkBerek[[#This Row],[Omzet]]*(1-tblVerkBerek[[#This Row],[Korting]])-tblVerkBerek[[#This Row],[Kosten]]</f>
        <v>447.44999999999982</v>
      </c>
    </row>
    <row r="952" spans="2:12" x14ac:dyDescent="0.3">
      <c r="B952" s="1">
        <v>43109</v>
      </c>
      <c r="C952" t="s">
        <v>12</v>
      </c>
      <c r="D952" t="s">
        <v>16</v>
      </c>
      <c r="E952">
        <v>17</v>
      </c>
      <c r="F952" t="str">
        <f>INDEX(tblKlant[Regio],MATCH(tblVerkBerek[[#This Row],[Klant]],tblKlant[Klant],0))</f>
        <v>Noord</v>
      </c>
      <c r="G952" t="str">
        <f>INDEX(tblProd[ProdNaam],MATCH(tblVerkBerek[[#This Row],[Prod]],tblProd[Product],0))</f>
        <v>Prod5</v>
      </c>
      <c r="H952" s="5">
        <f>tblVerkBerek[[#This Row],[Aantal]]*INDEX(tblProd[KostPrijs],MATCH(tblVerkBerek[[#This Row],[Prod]],tblProd[Product],0))</f>
        <v>2380</v>
      </c>
      <c r="I952" s="5">
        <f>tblVerkBerek[[#This Row],[Aantal]]*INDEX(tblProd[VerkPrijs],MATCH(tblVerkBerek[[#This Row],[Prod]],tblProd[Product],0))</f>
        <v>3060</v>
      </c>
      <c r="J952" s="5">
        <f>tblVerkBerek[[#This Row],[Omzet]]-tblVerkBerek[[#This Row],[Kosten]]</f>
        <v>680</v>
      </c>
      <c r="K952" s="4">
        <f>INDEX(tblKlant[Korting],MATCH(tblVerkBerek[[#This Row],[Klant]],tblKlant[Klant],0))</f>
        <v>0.01</v>
      </c>
      <c r="L952" s="5">
        <f>tblVerkBerek[[#This Row],[Omzet]]*(1-tblVerkBerek[[#This Row],[Korting]])-tblVerkBerek[[#This Row],[Kosten]]</f>
        <v>649.40000000000009</v>
      </c>
    </row>
    <row r="953" spans="2:12" x14ac:dyDescent="0.3">
      <c r="B953" s="1">
        <v>43646</v>
      </c>
      <c r="C953" t="s">
        <v>8</v>
      </c>
      <c r="D953" t="s">
        <v>14</v>
      </c>
      <c r="E953">
        <v>6</v>
      </c>
      <c r="F953" t="str">
        <f>INDEX(tblKlant[Regio],MATCH(tblVerkBerek[[#This Row],[Klant]],tblKlant[Klant],0))</f>
        <v>Zuid</v>
      </c>
      <c r="G953" t="str">
        <f>INDEX(tblProd[ProdNaam],MATCH(tblVerkBerek[[#This Row],[Prod]],tblProd[Product],0))</f>
        <v>Prod1</v>
      </c>
      <c r="H953" s="5">
        <f>tblVerkBerek[[#This Row],[Aantal]]*INDEX(tblProd[KostPrijs],MATCH(tblVerkBerek[[#This Row],[Prod]],tblProd[Product],0))</f>
        <v>600</v>
      </c>
      <c r="I953" s="5">
        <f>tblVerkBerek[[#This Row],[Aantal]]*INDEX(tblProd[VerkPrijs],MATCH(tblVerkBerek[[#This Row],[Prod]],tblProd[Product],0))</f>
        <v>750</v>
      </c>
      <c r="J953" s="5">
        <f>tblVerkBerek[[#This Row],[Omzet]]-tblVerkBerek[[#This Row],[Kosten]]</f>
        <v>150</v>
      </c>
      <c r="K953" s="4">
        <f>INDEX(tblKlant[Korting],MATCH(tblVerkBerek[[#This Row],[Klant]],tblKlant[Klant],0))</f>
        <v>0.01</v>
      </c>
      <c r="L953" s="5">
        <f>tblVerkBerek[[#This Row],[Omzet]]*(1-tblVerkBerek[[#This Row],[Korting]])-tblVerkBerek[[#This Row],[Kosten]]</f>
        <v>142.5</v>
      </c>
    </row>
    <row r="954" spans="2:12" x14ac:dyDescent="0.3">
      <c r="B954" s="1">
        <v>43791</v>
      </c>
      <c r="C954" t="s">
        <v>9</v>
      </c>
      <c r="D954" t="s">
        <v>7</v>
      </c>
      <c r="E954">
        <v>6</v>
      </c>
      <c r="F954" t="str">
        <f>INDEX(tblKlant[Regio],MATCH(tblVerkBerek[[#This Row],[Klant]],tblKlant[Klant],0))</f>
        <v>Noord</v>
      </c>
      <c r="G954" t="str">
        <f>INDEX(tblProd[ProdNaam],MATCH(tblVerkBerek[[#This Row],[Prod]],tblProd[Product],0))</f>
        <v>Prod6</v>
      </c>
      <c r="H954" s="5">
        <f>tblVerkBerek[[#This Row],[Aantal]]*INDEX(tblProd[KostPrijs],MATCH(tblVerkBerek[[#This Row],[Prod]],tblProd[Product],0))</f>
        <v>900</v>
      </c>
      <c r="I954" s="5">
        <f>tblVerkBerek[[#This Row],[Aantal]]*INDEX(tblProd[VerkPrijs],MATCH(tblVerkBerek[[#This Row],[Prod]],tblProd[Product],0))</f>
        <v>1200</v>
      </c>
      <c r="J954" s="5">
        <f>tblVerkBerek[[#This Row],[Omzet]]-tblVerkBerek[[#This Row],[Kosten]]</f>
        <v>300</v>
      </c>
      <c r="K954" s="4">
        <f>INDEX(tblKlant[Korting],MATCH(tblVerkBerek[[#This Row],[Klant]],tblKlant[Klant],0))</f>
        <v>0.1</v>
      </c>
      <c r="L954" s="5">
        <f>tblVerkBerek[[#This Row],[Omzet]]*(1-tblVerkBerek[[#This Row],[Korting]])-tblVerkBerek[[#This Row],[Kosten]]</f>
        <v>180</v>
      </c>
    </row>
    <row r="955" spans="2:12" x14ac:dyDescent="0.3">
      <c r="B955" s="1">
        <v>43736</v>
      </c>
      <c r="C955" t="s">
        <v>12</v>
      </c>
      <c r="D955" t="s">
        <v>16</v>
      </c>
      <c r="E955">
        <v>13</v>
      </c>
      <c r="F955" t="str">
        <f>INDEX(tblKlant[Regio],MATCH(tblVerkBerek[[#This Row],[Klant]],tblKlant[Klant],0))</f>
        <v>Noord</v>
      </c>
      <c r="G955" t="str">
        <f>INDEX(tblProd[ProdNaam],MATCH(tblVerkBerek[[#This Row],[Prod]],tblProd[Product],0))</f>
        <v>Prod5</v>
      </c>
      <c r="H955" s="5">
        <f>tblVerkBerek[[#This Row],[Aantal]]*INDEX(tblProd[KostPrijs],MATCH(tblVerkBerek[[#This Row],[Prod]],tblProd[Product],0))</f>
        <v>1820</v>
      </c>
      <c r="I955" s="5">
        <f>tblVerkBerek[[#This Row],[Aantal]]*INDEX(tblProd[VerkPrijs],MATCH(tblVerkBerek[[#This Row],[Prod]],tblProd[Product],0))</f>
        <v>2340</v>
      </c>
      <c r="J955" s="5">
        <f>tblVerkBerek[[#This Row],[Omzet]]-tblVerkBerek[[#This Row],[Kosten]]</f>
        <v>520</v>
      </c>
      <c r="K955" s="4">
        <f>INDEX(tblKlant[Korting],MATCH(tblVerkBerek[[#This Row],[Klant]],tblKlant[Klant],0))</f>
        <v>0.01</v>
      </c>
      <c r="L955" s="5">
        <f>tblVerkBerek[[#This Row],[Omzet]]*(1-tblVerkBerek[[#This Row],[Korting]])-tblVerkBerek[[#This Row],[Kosten]]</f>
        <v>496.59999999999991</v>
      </c>
    </row>
    <row r="956" spans="2:12" x14ac:dyDescent="0.3">
      <c r="B956" s="1">
        <v>43468</v>
      </c>
      <c r="C956" t="s">
        <v>9</v>
      </c>
      <c r="D956" t="s">
        <v>5</v>
      </c>
      <c r="E956">
        <v>9</v>
      </c>
      <c r="F956" t="str">
        <f>INDEX(tblKlant[Regio],MATCH(tblVerkBerek[[#This Row],[Klant]],tblKlant[Klant],0))</f>
        <v>Noord</v>
      </c>
      <c r="G956" t="str">
        <f>INDEX(tblProd[ProdNaam],MATCH(tblVerkBerek[[#This Row],[Prod]],tblProd[Product],0))</f>
        <v>Prod3</v>
      </c>
      <c r="H956" s="5">
        <f>tblVerkBerek[[#This Row],[Aantal]]*INDEX(tblProd[KostPrijs],MATCH(tblVerkBerek[[#This Row],[Prod]],tblProd[Product],0))</f>
        <v>1080</v>
      </c>
      <c r="I956" s="5">
        <f>tblVerkBerek[[#This Row],[Aantal]]*INDEX(tblProd[VerkPrijs],MATCH(tblVerkBerek[[#This Row],[Prod]],tblProd[Product],0))</f>
        <v>1305</v>
      </c>
      <c r="J956" s="5">
        <f>tblVerkBerek[[#This Row],[Omzet]]-tblVerkBerek[[#This Row],[Kosten]]</f>
        <v>225</v>
      </c>
      <c r="K956" s="4">
        <f>INDEX(tblKlant[Korting],MATCH(tblVerkBerek[[#This Row],[Klant]],tblKlant[Klant],0))</f>
        <v>0.1</v>
      </c>
      <c r="L956" s="5">
        <f>tblVerkBerek[[#This Row],[Omzet]]*(1-tblVerkBerek[[#This Row],[Korting]])-tblVerkBerek[[#This Row],[Kosten]]</f>
        <v>94.5</v>
      </c>
    </row>
    <row r="957" spans="2:12" x14ac:dyDescent="0.3">
      <c r="B957" s="1">
        <v>43341</v>
      </c>
      <c r="C957" t="s">
        <v>6</v>
      </c>
      <c r="D957" t="s">
        <v>7</v>
      </c>
      <c r="E957">
        <v>10</v>
      </c>
      <c r="F957" t="str">
        <f>INDEX(tblKlant[Regio],MATCH(tblVerkBerek[[#This Row],[Klant]],tblKlant[Klant],0))</f>
        <v>Noord</v>
      </c>
      <c r="G957" t="str">
        <f>INDEX(tblProd[ProdNaam],MATCH(tblVerkBerek[[#This Row],[Prod]],tblProd[Product],0))</f>
        <v>Prod6</v>
      </c>
      <c r="H957" s="5">
        <f>tblVerkBerek[[#This Row],[Aantal]]*INDEX(tblProd[KostPrijs],MATCH(tblVerkBerek[[#This Row],[Prod]],tblProd[Product],0))</f>
        <v>1500</v>
      </c>
      <c r="I957" s="5">
        <f>tblVerkBerek[[#This Row],[Aantal]]*INDEX(tblProd[VerkPrijs],MATCH(tblVerkBerek[[#This Row],[Prod]],tblProd[Product],0))</f>
        <v>2000</v>
      </c>
      <c r="J957" s="5">
        <f>tblVerkBerek[[#This Row],[Omzet]]-tblVerkBerek[[#This Row],[Kosten]]</f>
        <v>500</v>
      </c>
      <c r="K957" s="4">
        <f>INDEX(tblKlant[Korting],MATCH(tblVerkBerek[[#This Row],[Klant]],tblKlant[Klant],0))</f>
        <v>0</v>
      </c>
      <c r="L957" s="5">
        <f>tblVerkBerek[[#This Row],[Omzet]]*(1-tblVerkBerek[[#This Row],[Korting]])-tblVerkBerek[[#This Row],[Kosten]]</f>
        <v>500</v>
      </c>
    </row>
    <row r="958" spans="2:12" x14ac:dyDescent="0.3">
      <c r="B958" s="1">
        <v>43869</v>
      </c>
      <c r="C958" t="s">
        <v>17</v>
      </c>
      <c r="D958" t="s">
        <v>5</v>
      </c>
      <c r="E958">
        <v>18</v>
      </c>
      <c r="F958" t="str">
        <f>INDEX(tblKlant[Regio],MATCH(tblVerkBerek[[#This Row],[Klant]],tblKlant[Klant],0))</f>
        <v>Zuid</v>
      </c>
      <c r="G958" t="str">
        <f>INDEX(tblProd[ProdNaam],MATCH(tblVerkBerek[[#This Row],[Prod]],tblProd[Product],0))</f>
        <v>Prod3</v>
      </c>
      <c r="H958" s="5">
        <f>tblVerkBerek[[#This Row],[Aantal]]*INDEX(tblProd[KostPrijs],MATCH(tblVerkBerek[[#This Row],[Prod]],tblProd[Product],0))</f>
        <v>2160</v>
      </c>
      <c r="I958" s="5">
        <f>tblVerkBerek[[#This Row],[Aantal]]*INDEX(tblProd[VerkPrijs],MATCH(tblVerkBerek[[#This Row],[Prod]],tblProd[Product],0))</f>
        <v>2610</v>
      </c>
      <c r="J958" s="5">
        <f>tblVerkBerek[[#This Row],[Omzet]]-tblVerkBerek[[#This Row],[Kosten]]</f>
        <v>450</v>
      </c>
      <c r="K958" s="4">
        <f>INDEX(tblKlant[Korting],MATCH(tblVerkBerek[[#This Row],[Klant]],tblKlant[Klant],0))</f>
        <v>0.05</v>
      </c>
      <c r="L958" s="5">
        <f>tblVerkBerek[[#This Row],[Omzet]]*(1-tblVerkBerek[[#This Row],[Korting]])-tblVerkBerek[[#This Row],[Kosten]]</f>
        <v>319.5</v>
      </c>
    </row>
    <row r="959" spans="2:12" x14ac:dyDescent="0.3">
      <c r="B959" s="1">
        <v>43746</v>
      </c>
      <c r="C959" t="s">
        <v>11</v>
      </c>
      <c r="D959" t="s">
        <v>5</v>
      </c>
      <c r="E959">
        <v>15</v>
      </c>
      <c r="F959" t="str">
        <f>INDEX(tblKlant[Regio],MATCH(tblVerkBerek[[#This Row],[Klant]],tblKlant[Klant],0))</f>
        <v>Noord</v>
      </c>
      <c r="G959" t="str">
        <f>INDEX(tblProd[ProdNaam],MATCH(tblVerkBerek[[#This Row],[Prod]],tblProd[Product],0))</f>
        <v>Prod3</v>
      </c>
      <c r="H959" s="5">
        <f>tblVerkBerek[[#This Row],[Aantal]]*INDEX(tblProd[KostPrijs],MATCH(tblVerkBerek[[#This Row],[Prod]],tblProd[Product],0))</f>
        <v>1800</v>
      </c>
      <c r="I959" s="5">
        <f>tblVerkBerek[[#This Row],[Aantal]]*INDEX(tblProd[VerkPrijs],MATCH(tblVerkBerek[[#This Row],[Prod]],tblProd[Product],0))</f>
        <v>2175</v>
      </c>
      <c r="J959" s="5">
        <f>tblVerkBerek[[#This Row],[Omzet]]-tblVerkBerek[[#This Row],[Kosten]]</f>
        <v>375</v>
      </c>
      <c r="K959" s="4">
        <f>INDEX(tblKlant[Korting],MATCH(tblVerkBerek[[#This Row],[Klant]],tblKlant[Klant],0))</f>
        <v>0</v>
      </c>
      <c r="L959" s="5">
        <f>tblVerkBerek[[#This Row],[Omzet]]*(1-tblVerkBerek[[#This Row],[Korting]])-tblVerkBerek[[#This Row],[Kosten]]</f>
        <v>375</v>
      </c>
    </row>
    <row r="960" spans="2:12" x14ac:dyDescent="0.3">
      <c r="B960" s="1">
        <v>43188</v>
      </c>
      <c r="C960" t="s">
        <v>6</v>
      </c>
      <c r="D960" t="s">
        <v>10</v>
      </c>
      <c r="E960">
        <v>16</v>
      </c>
      <c r="F960" t="str">
        <f>INDEX(tblKlant[Regio],MATCH(tblVerkBerek[[#This Row],[Klant]],tblKlant[Klant],0))</f>
        <v>Noord</v>
      </c>
      <c r="G960" t="str">
        <f>INDEX(tblProd[ProdNaam],MATCH(tblVerkBerek[[#This Row],[Prod]],tblProd[Product],0))</f>
        <v>Prod4</v>
      </c>
      <c r="H960" s="5">
        <f>tblVerkBerek[[#This Row],[Aantal]]*INDEX(tblProd[KostPrijs],MATCH(tblVerkBerek[[#This Row],[Prod]],tblProd[Product],0))</f>
        <v>2080</v>
      </c>
      <c r="I960" s="5">
        <f>tblVerkBerek[[#This Row],[Aantal]]*INDEX(tblProd[VerkPrijs],MATCH(tblVerkBerek[[#This Row],[Prod]],tblProd[Product],0))</f>
        <v>2560</v>
      </c>
      <c r="J960" s="5">
        <f>tblVerkBerek[[#This Row],[Omzet]]-tblVerkBerek[[#This Row],[Kosten]]</f>
        <v>480</v>
      </c>
      <c r="K960" s="4">
        <f>INDEX(tblKlant[Korting],MATCH(tblVerkBerek[[#This Row],[Klant]],tblKlant[Klant],0))</f>
        <v>0</v>
      </c>
      <c r="L960" s="5">
        <f>tblVerkBerek[[#This Row],[Omzet]]*(1-tblVerkBerek[[#This Row],[Korting]])-tblVerkBerek[[#This Row],[Kosten]]</f>
        <v>480</v>
      </c>
    </row>
    <row r="961" spans="2:12" x14ac:dyDescent="0.3">
      <c r="B961" s="1">
        <v>43253</v>
      </c>
      <c r="C961" t="s">
        <v>12</v>
      </c>
      <c r="D961" t="s">
        <v>5</v>
      </c>
      <c r="E961">
        <v>13</v>
      </c>
      <c r="F961" t="str">
        <f>INDEX(tblKlant[Regio],MATCH(tblVerkBerek[[#This Row],[Klant]],tblKlant[Klant],0))</f>
        <v>Noord</v>
      </c>
      <c r="G961" t="str">
        <f>INDEX(tblProd[ProdNaam],MATCH(tblVerkBerek[[#This Row],[Prod]],tblProd[Product],0))</f>
        <v>Prod3</v>
      </c>
      <c r="H961" s="5">
        <f>tblVerkBerek[[#This Row],[Aantal]]*INDEX(tblProd[KostPrijs],MATCH(tblVerkBerek[[#This Row],[Prod]],tblProd[Product],0))</f>
        <v>1560</v>
      </c>
      <c r="I961" s="5">
        <f>tblVerkBerek[[#This Row],[Aantal]]*INDEX(tblProd[VerkPrijs],MATCH(tblVerkBerek[[#This Row],[Prod]],tblProd[Product],0))</f>
        <v>1885</v>
      </c>
      <c r="J961" s="5">
        <f>tblVerkBerek[[#This Row],[Omzet]]-tblVerkBerek[[#This Row],[Kosten]]</f>
        <v>325</v>
      </c>
      <c r="K961" s="4">
        <f>INDEX(tblKlant[Korting],MATCH(tblVerkBerek[[#This Row],[Klant]],tblKlant[Klant],0))</f>
        <v>0.01</v>
      </c>
      <c r="L961" s="5">
        <f>tblVerkBerek[[#This Row],[Omzet]]*(1-tblVerkBerek[[#This Row],[Korting]])-tblVerkBerek[[#This Row],[Kosten]]</f>
        <v>306.15000000000009</v>
      </c>
    </row>
    <row r="962" spans="2:12" x14ac:dyDescent="0.3">
      <c r="B962" s="1">
        <v>43690</v>
      </c>
      <c r="C962" t="s">
        <v>18</v>
      </c>
      <c r="D962" t="s">
        <v>7</v>
      </c>
      <c r="E962">
        <v>19</v>
      </c>
      <c r="F962" t="str">
        <f>INDEX(tblKlant[Regio],MATCH(tblVerkBerek[[#This Row],[Klant]],tblKlant[Klant],0))</f>
        <v>Noord</v>
      </c>
      <c r="G962" t="str">
        <f>INDEX(tblProd[ProdNaam],MATCH(tblVerkBerek[[#This Row],[Prod]],tblProd[Product],0))</f>
        <v>Prod6</v>
      </c>
      <c r="H962" s="5">
        <f>tblVerkBerek[[#This Row],[Aantal]]*INDEX(tblProd[KostPrijs],MATCH(tblVerkBerek[[#This Row],[Prod]],tblProd[Product],0))</f>
        <v>2850</v>
      </c>
      <c r="I962" s="5">
        <f>tblVerkBerek[[#This Row],[Aantal]]*INDEX(tblProd[VerkPrijs],MATCH(tblVerkBerek[[#This Row],[Prod]],tblProd[Product],0))</f>
        <v>3800</v>
      </c>
      <c r="J962" s="5">
        <f>tblVerkBerek[[#This Row],[Omzet]]-tblVerkBerek[[#This Row],[Kosten]]</f>
        <v>950</v>
      </c>
      <c r="K962" s="4">
        <f>INDEX(tblKlant[Korting],MATCH(tblVerkBerek[[#This Row],[Klant]],tblKlant[Klant],0))</f>
        <v>0</v>
      </c>
      <c r="L962" s="5">
        <f>tblVerkBerek[[#This Row],[Omzet]]*(1-tblVerkBerek[[#This Row],[Korting]])-tblVerkBerek[[#This Row],[Kosten]]</f>
        <v>950</v>
      </c>
    </row>
    <row r="963" spans="2:12" x14ac:dyDescent="0.3">
      <c r="B963" s="1">
        <v>43914</v>
      </c>
      <c r="C963" t="s">
        <v>13</v>
      </c>
      <c r="D963" t="s">
        <v>10</v>
      </c>
      <c r="E963">
        <v>18</v>
      </c>
      <c r="F963" t="str">
        <f>INDEX(tblKlant[Regio],MATCH(tblVerkBerek[[#This Row],[Klant]],tblKlant[Klant],0))</f>
        <v>Zuid</v>
      </c>
      <c r="G963" t="str">
        <f>INDEX(tblProd[ProdNaam],MATCH(tblVerkBerek[[#This Row],[Prod]],tblProd[Product],0))</f>
        <v>Prod4</v>
      </c>
      <c r="H963" s="5">
        <f>tblVerkBerek[[#This Row],[Aantal]]*INDEX(tblProd[KostPrijs],MATCH(tblVerkBerek[[#This Row],[Prod]],tblProd[Product],0))</f>
        <v>2340</v>
      </c>
      <c r="I963" s="5">
        <f>tblVerkBerek[[#This Row],[Aantal]]*INDEX(tblProd[VerkPrijs],MATCH(tblVerkBerek[[#This Row],[Prod]],tblProd[Product],0))</f>
        <v>2880</v>
      </c>
      <c r="J963" s="5">
        <f>tblVerkBerek[[#This Row],[Omzet]]-tblVerkBerek[[#This Row],[Kosten]]</f>
        <v>540</v>
      </c>
      <c r="K963" s="4">
        <f>INDEX(tblKlant[Korting],MATCH(tblVerkBerek[[#This Row],[Klant]],tblKlant[Klant],0))</f>
        <v>0.05</v>
      </c>
      <c r="L963" s="5">
        <f>tblVerkBerek[[#This Row],[Omzet]]*(1-tblVerkBerek[[#This Row],[Korting]])-tblVerkBerek[[#This Row],[Kosten]]</f>
        <v>396</v>
      </c>
    </row>
    <row r="964" spans="2:12" x14ac:dyDescent="0.3">
      <c r="B964" s="1">
        <v>43534</v>
      </c>
      <c r="C964" t="s">
        <v>12</v>
      </c>
      <c r="D964" t="s">
        <v>7</v>
      </c>
      <c r="E964">
        <v>7</v>
      </c>
      <c r="F964" t="str">
        <f>INDEX(tblKlant[Regio],MATCH(tblVerkBerek[[#This Row],[Klant]],tblKlant[Klant],0))</f>
        <v>Noord</v>
      </c>
      <c r="G964" t="str">
        <f>INDEX(tblProd[ProdNaam],MATCH(tblVerkBerek[[#This Row],[Prod]],tblProd[Product],0))</f>
        <v>Prod6</v>
      </c>
      <c r="H964" s="5">
        <f>tblVerkBerek[[#This Row],[Aantal]]*INDEX(tblProd[KostPrijs],MATCH(tblVerkBerek[[#This Row],[Prod]],tblProd[Product],0))</f>
        <v>1050</v>
      </c>
      <c r="I964" s="5">
        <f>tblVerkBerek[[#This Row],[Aantal]]*INDEX(tblProd[VerkPrijs],MATCH(tblVerkBerek[[#This Row],[Prod]],tblProd[Product],0))</f>
        <v>1400</v>
      </c>
      <c r="J964" s="5">
        <f>tblVerkBerek[[#This Row],[Omzet]]-tblVerkBerek[[#This Row],[Kosten]]</f>
        <v>350</v>
      </c>
      <c r="K964" s="4">
        <f>INDEX(tblKlant[Korting],MATCH(tblVerkBerek[[#This Row],[Klant]],tblKlant[Klant],0))</f>
        <v>0.01</v>
      </c>
      <c r="L964" s="5">
        <f>tblVerkBerek[[#This Row],[Omzet]]*(1-tblVerkBerek[[#This Row],[Korting]])-tblVerkBerek[[#This Row],[Kosten]]</f>
        <v>336</v>
      </c>
    </row>
    <row r="965" spans="2:12" x14ac:dyDescent="0.3">
      <c r="B965" s="1">
        <v>43581</v>
      </c>
      <c r="C965" t="s">
        <v>9</v>
      </c>
      <c r="D965" t="s">
        <v>16</v>
      </c>
      <c r="E965">
        <v>12</v>
      </c>
      <c r="F965" t="str">
        <f>INDEX(tblKlant[Regio],MATCH(tblVerkBerek[[#This Row],[Klant]],tblKlant[Klant],0))</f>
        <v>Noord</v>
      </c>
      <c r="G965" t="str">
        <f>INDEX(tblProd[ProdNaam],MATCH(tblVerkBerek[[#This Row],[Prod]],tblProd[Product],0))</f>
        <v>Prod5</v>
      </c>
      <c r="H965" s="5">
        <f>tblVerkBerek[[#This Row],[Aantal]]*INDEX(tblProd[KostPrijs],MATCH(tblVerkBerek[[#This Row],[Prod]],tblProd[Product],0))</f>
        <v>1680</v>
      </c>
      <c r="I965" s="5">
        <f>tblVerkBerek[[#This Row],[Aantal]]*INDEX(tblProd[VerkPrijs],MATCH(tblVerkBerek[[#This Row],[Prod]],tblProd[Product],0))</f>
        <v>2160</v>
      </c>
      <c r="J965" s="5">
        <f>tblVerkBerek[[#This Row],[Omzet]]-tblVerkBerek[[#This Row],[Kosten]]</f>
        <v>480</v>
      </c>
      <c r="K965" s="4">
        <f>INDEX(tblKlant[Korting],MATCH(tblVerkBerek[[#This Row],[Klant]],tblKlant[Klant],0))</f>
        <v>0.1</v>
      </c>
      <c r="L965" s="5">
        <f>tblVerkBerek[[#This Row],[Omzet]]*(1-tblVerkBerek[[#This Row],[Korting]])-tblVerkBerek[[#This Row],[Kosten]]</f>
        <v>264</v>
      </c>
    </row>
    <row r="966" spans="2:12" x14ac:dyDescent="0.3">
      <c r="B966" s="1">
        <v>43771</v>
      </c>
      <c r="C966" t="s">
        <v>9</v>
      </c>
      <c r="D966" t="s">
        <v>16</v>
      </c>
      <c r="E966">
        <v>6</v>
      </c>
      <c r="F966" t="str">
        <f>INDEX(tblKlant[Regio],MATCH(tblVerkBerek[[#This Row],[Klant]],tblKlant[Klant],0))</f>
        <v>Noord</v>
      </c>
      <c r="G966" t="str">
        <f>INDEX(tblProd[ProdNaam],MATCH(tblVerkBerek[[#This Row],[Prod]],tblProd[Product],0))</f>
        <v>Prod5</v>
      </c>
      <c r="H966" s="5">
        <f>tblVerkBerek[[#This Row],[Aantal]]*INDEX(tblProd[KostPrijs],MATCH(tblVerkBerek[[#This Row],[Prod]],tblProd[Product],0))</f>
        <v>840</v>
      </c>
      <c r="I966" s="5">
        <f>tblVerkBerek[[#This Row],[Aantal]]*INDEX(tblProd[VerkPrijs],MATCH(tblVerkBerek[[#This Row],[Prod]],tblProd[Product],0))</f>
        <v>1080</v>
      </c>
      <c r="J966" s="5">
        <f>tblVerkBerek[[#This Row],[Omzet]]-tblVerkBerek[[#This Row],[Kosten]]</f>
        <v>240</v>
      </c>
      <c r="K966" s="4">
        <f>INDEX(tblKlant[Korting],MATCH(tblVerkBerek[[#This Row],[Klant]],tblKlant[Klant],0))</f>
        <v>0.1</v>
      </c>
      <c r="L966" s="5">
        <f>tblVerkBerek[[#This Row],[Omzet]]*(1-tblVerkBerek[[#This Row],[Korting]])-tblVerkBerek[[#This Row],[Kosten]]</f>
        <v>132</v>
      </c>
    </row>
    <row r="967" spans="2:12" x14ac:dyDescent="0.3">
      <c r="B967" s="1">
        <v>43911</v>
      </c>
      <c r="C967" t="s">
        <v>6</v>
      </c>
      <c r="D967" t="s">
        <v>16</v>
      </c>
      <c r="E967">
        <v>5</v>
      </c>
      <c r="F967" t="str">
        <f>INDEX(tblKlant[Regio],MATCH(tblVerkBerek[[#This Row],[Klant]],tblKlant[Klant],0))</f>
        <v>Noord</v>
      </c>
      <c r="G967" t="str">
        <f>INDEX(tblProd[ProdNaam],MATCH(tblVerkBerek[[#This Row],[Prod]],tblProd[Product],0))</f>
        <v>Prod5</v>
      </c>
      <c r="H967" s="5">
        <f>tblVerkBerek[[#This Row],[Aantal]]*INDEX(tblProd[KostPrijs],MATCH(tblVerkBerek[[#This Row],[Prod]],tblProd[Product],0))</f>
        <v>700</v>
      </c>
      <c r="I967" s="5">
        <f>tblVerkBerek[[#This Row],[Aantal]]*INDEX(tblProd[VerkPrijs],MATCH(tblVerkBerek[[#This Row],[Prod]],tblProd[Product],0))</f>
        <v>900</v>
      </c>
      <c r="J967" s="5">
        <f>tblVerkBerek[[#This Row],[Omzet]]-tblVerkBerek[[#This Row],[Kosten]]</f>
        <v>200</v>
      </c>
      <c r="K967" s="4">
        <f>INDEX(tblKlant[Korting],MATCH(tblVerkBerek[[#This Row],[Klant]],tblKlant[Klant],0))</f>
        <v>0</v>
      </c>
      <c r="L967" s="5">
        <f>tblVerkBerek[[#This Row],[Omzet]]*(1-tblVerkBerek[[#This Row],[Korting]])-tblVerkBerek[[#This Row],[Kosten]]</f>
        <v>200</v>
      </c>
    </row>
    <row r="968" spans="2:12" x14ac:dyDescent="0.3">
      <c r="B968" s="1">
        <v>43416</v>
      </c>
      <c r="C968" t="s">
        <v>17</v>
      </c>
      <c r="D968" t="s">
        <v>19</v>
      </c>
      <c r="E968">
        <v>12</v>
      </c>
      <c r="F968" t="str">
        <f>INDEX(tblKlant[Regio],MATCH(tblVerkBerek[[#This Row],[Klant]],tblKlant[Klant],0))</f>
        <v>Zuid</v>
      </c>
      <c r="G968" t="str">
        <f>INDEX(tblProd[ProdNaam],MATCH(tblVerkBerek[[#This Row],[Prod]],tblProd[Product],0))</f>
        <v>Prod2</v>
      </c>
      <c r="H968" s="5">
        <f>tblVerkBerek[[#This Row],[Aantal]]*INDEX(tblProd[KostPrijs],MATCH(tblVerkBerek[[#This Row],[Prod]],tblProd[Product],0))</f>
        <v>1320</v>
      </c>
      <c r="I968" s="5">
        <f>tblVerkBerek[[#This Row],[Aantal]]*INDEX(tblProd[VerkPrijs],MATCH(tblVerkBerek[[#This Row],[Prod]],tblProd[Product],0))</f>
        <v>1620</v>
      </c>
      <c r="J968" s="5">
        <f>tblVerkBerek[[#This Row],[Omzet]]-tblVerkBerek[[#This Row],[Kosten]]</f>
        <v>300</v>
      </c>
      <c r="K968" s="4">
        <f>INDEX(tblKlant[Korting],MATCH(tblVerkBerek[[#This Row],[Klant]],tblKlant[Klant],0))</f>
        <v>0.05</v>
      </c>
      <c r="L968" s="5">
        <f>tblVerkBerek[[#This Row],[Omzet]]*(1-tblVerkBerek[[#This Row],[Korting]])-tblVerkBerek[[#This Row],[Kosten]]</f>
        <v>219</v>
      </c>
    </row>
    <row r="969" spans="2:12" x14ac:dyDescent="0.3">
      <c r="B969" s="1">
        <v>43881</v>
      </c>
      <c r="C969" t="s">
        <v>13</v>
      </c>
      <c r="D969" t="s">
        <v>7</v>
      </c>
      <c r="E969">
        <v>7</v>
      </c>
      <c r="F969" t="str">
        <f>INDEX(tblKlant[Regio],MATCH(tblVerkBerek[[#This Row],[Klant]],tblKlant[Klant],0))</f>
        <v>Zuid</v>
      </c>
      <c r="G969" t="str">
        <f>INDEX(tblProd[ProdNaam],MATCH(tblVerkBerek[[#This Row],[Prod]],tblProd[Product],0))</f>
        <v>Prod6</v>
      </c>
      <c r="H969" s="5">
        <f>tblVerkBerek[[#This Row],[Aantal]]*INDEX(tblProd[KostPrijs],MATCH(tblVerkBerek[[#This Row],[Prod]],tblProd[Product],0))</f>
        <v>1050</v>
      </c>
      <c r="I969" s="5">
        <f>tblVerkBerek[[#This Row],[Aantal]]*INDEX(tblProd[VerkPrijs],MATCH(tblVerkBerek[[#This Row],[Prod]],tblProd[Product],0))</f>
        <v>1400</v>
      </c>
      <c r="J969" s="5">
        <f>tblVerkBerek[[#This Row],[Omzet]]-tblVerkBerek[[#This Row],[Kosten]]</f>
        <v>350</v>
      </c>
      <c r="K969" s="4">
        <f>INDEX(tblKlant[Korting],MATCH(tblVerkBerek[[#This Row],[Klant]],tblKlant[Klant],0))</f>
        <v>0.05</v>
      </c>
      <c r="L969" s="5">
        <f>tblVerkBerek[[#This Row],[Omzet]]*(1-tblVerkBerek[[#This Row],[Korting]])-tblVerkBerek[[#This Row],[Kosten]]</f>
        <v>280</v>
      </c>
    </row>
    <row r="970" spans="2:12" x14ac:dyDescent="0.3">
      <c r="B970" s="1">
        <v>43625</v>
      </c>
      <c r="C970" t="s">
        <v>9</v>
      </c>
      <c r="D970" t="s">
        <v>10</v>
      </c>
      <c r="E970">
        <v>19</v>
      </c>
      <c r="F970" t="str">
        <f>INDEX(tblKlant[Regio],MATCH(tblVerkBerek[[#This Row],[Klant]],tblKlant[Klant],0))</f>
        <v>Noord</v>
      </c>
      <c r="G970" t="str">
        <f>INDEX(tblProd[ProdNaam],MATCH(tblVerkBerek[[#This Row],[Prod]],tblProd[Product],0))</f>
        <v>Prod4</v>
      </c>
      <c r="H970" s="5">
        <f>tblVerkBerek[[#This Row],[Aantal]]*INDEX(tblProd[KostPrijs],MATCH(tblVerkBerek[[#This Row],[Prod]],tblProd[Product],0))</f>
        <v>2470</v>
      </c>
      <c r="I970" s="5">
        <f>tblVerkBerek[[#This Row],[Aantal]]*INDEX(tblProd[VerkPrijs],MATCH(tblVerkBerek[[#This Row],[Prod]],tblProd[Product],0))</f>
        <v>3040</v>
      </c>
      <c r="J970" s="5">
        <f>tblVerkBerek[[#This Row],[Omzet]]-tblVerkBerek[[#This Row],[Kosten]]</f>
        <v>570</v>
      </c>
      <c r="K970" s="4">
        <f>INDEX(tblKlant[Korting],MATCH(tblVerkBerek[[#This Row],[Klant]],tblKlant[Klant],0))</f>
        <v>0.1</v>
      </c>
      <c r="L970" s="5">
        <f>tblVerkBerek[[#This Row],[Omzet]]*(1-tblVerkBerek[[#This Row],[Korting]])-tblVerkBerek[[#This Row],[Kosten]]</f>
        <v>266</v>
      </c>
    </row>
    <row r="971" spans="2:12" x14ac:dyDescent="0.3">
      <c r="B971" s="1">
        <v>43346</v>
      </c>
      <c r="C971" t="s">
        <v>9</v>
      </c>
      <c r="D971" t="s">
        <v>16</v>
      </c>
      <c r="E971">
        <v>8</v>
      </c>
      <c r="F971" t="str">
        <f>INDEX(tblKlant[Regio],MATCH(tblVerkBerek[[#This Row],[Klant]],tblKlant[Klant],0))</f>
        <v>Noord</v>
      </c>
      <c r="G971" t="str">
        <f>INDEX(tblProd[ProdNaam],MATCH(tblVerkBerek[[#This Row],[Prod]],tblProd[Product],0))</f>
        <v>Prod5</v>
      </c>
      <c r="H971" s="5">
        <f>tblVerkBerek[[#This Row],[Aantal]]*INDEX(tblProd[KostPrijs],MATCH(tblVerkBerek[[#This Row],[Prod]],tblProd[Product],0))</f>
        <v>1120</v>
      </c>
      <c r="I971" s="5">
        <f>tblVerkBerek[[#This Row],[Aantal]]*INDEX(tblProd[VerkPrijs],MATCH(tblVerkBerek[[#This Row],[Prod]],tblProd[Product],0))</f>
        <v>1440</v>
      </c>
      <c r="J971" s="5">
        <f>tblVerkBerek[[#This Row],[Omzet]]-tblVerkBerek[[#This Row],[Kosten]]</f>
        <v>320</v>
      </c>
      <c r="K971" s="4">
        <f>INDEX(tblKlant[Korting],MATCH(tblVerkBerek[[#This Row],[Klant]],tblKlant[Klant],0))</f>
        <v>0.1</v>
      </c>
      <c r="L971" s="5">
        <f>tblVerkBerek[[#This Row],[Omzet]]*(1-tblVerkBerek[[#This Row],[Korting]])-tblVerkBerek[[#This Row],[Kosten]]</f>
        <v>176</v>
      </c>
    </row>
    <row r="972" spans="2:12" x14ac:dyDescent="0.3">
      <c r="B972" s="1">
        <v>43854</v>
      </c>
      <c r="C972" t="s">
        <v>6</v>
      </c>
      <c r="D972" t="s">
        <v>16</v>
      </c>
      <c r="E972">
        <v>12</v>
      </c>
      <c r="F972" t="str">
        <f>INDEX(tblKlant[Regio],MATCH(tblVerkBerek[[#This Row],[Klant]],tblKlant[Klant],0))</f>
        <v>Noord</v>
      </c>
      <c r="G972" t="str">
        <f>INDEX(tblProd[ProdNaam],MATCH(tblVerkBerek[[#This Row],[Prod]],tblProd[Product],0))</f>
        <v>Prod5</v>
      </c>
      <c r="H972" s="5">
        <f>tblVerkBerek[[#This Row],[Aantal]]*INDEX(tblProd[KostPrijs],MATCH(tblVerkBerek[[#This Row],[Prod]],tblProd[Product],0))</f>
        <v>1680</v>
      </c>
      <c r="I972" s="5">
        <f>tblVerkBerek[[#This Row],[Aantal]]*INDEX(tblProd[VerkPrijs],MATCH(tblVerkBerek[[#This Row],[Prod]],tblProd[Product],0))</f>
        <v>2160</v>
      </c>
      <c r="J972" s="5">
        <f>tblVerkBerek[[#This Row],[Omzet]]-tblVerkBerek[[#This Row],[Kosten]]</f>
        <v>480</v>
      </c>
      <c r="K972" s="4">
        <f>INDEX(tblKlant[Korting],MATCH(tblVerkBerek[[#This Row],[Klant]],tblKlant[Klant],0))</f>
        <v>0</v>
      </c>
      <c r="L972" s="5">
        <f>tblVerkBerek[[#This Row],[Omzet]]*(1-tblVerkBerek[[#This Row],[Korting]])-tblVerkBerek[[#This Row],[Kosten]]</f>
        <v>480</v>
      </c>
    </row>
    <row r="973" spans="2:12" x14ac:dyDescent="0.3">
      <c r="B973" s="1">
        <v>43707</v>
      </c>
      <c r="C973" t="s">
        <v>9</v>
      </c>
      <c r="D973" t="s">
        <v>14</v>
      </c>
      <c r="E973">
        <v>7</v>
      </c>
      <c r="F973" t="str">
        <f>INDEX(tblKlant[Regio],MATCH(tblVerkBerek[[#This Row],[Klant]],tblKlant[Klant],0))</f>
        <v>Noord</v>
      </c>
      <c r="G973" t="str">
        <f>INDEX(tblProd[ProdNaam],MATCH(tblVerkBerek[[#This Row],[Prod]],tblProd[Product],0))</f>
        <v>Prod1</v>
      </c>
      <c r="H973" s="5">
        <f>tblVerkBerek[[#This Row],[Aantal]]*INDEX(tblProd[KostPrijs],MATCH(tblVerkBerek[[#This Row],[Prod]],tblProd[Product],0))</f>
        <v>700</v>
      </c>
      <c r="I973" s="5">
        <f>tblVerkBerek[[#This Row],[Aantal]]*INDEX(tblProd[VerkPrijs],MATCH(tblVerkBerek[[#This Row],[Prod]],tblProd[Product],0))</f>
        <v>875</v>
      </c>
      <c r="J973" s="5">
        <f>tblVerkBerek[[#This Row],[Omzet]]-tblVerkBerek[[#This Row],[Kosten]]</f>
        <v>175</v>
      </c>
      <c r="K973" s="4">
        <f>INDEX(tblKlant[Korting],MATCH(tblVerkBerek[[#This Row],[Klant]],tblKlant[Klant],0))</f>
        <v>0.1</v>
      </c>
      <c r="L973" s="5">
        <f>tblVerkBerek[[#This Row],[Omzet]]*(1-tblVerkBerek[[#This Row],[Korting]])-tblVerkBerek[[#This Row],[Kosten]]</f>
        <v>87.5</v>
      </c>
    </row>
    <row r="974" spans="2:12" x14ac:dyDescent="0.3">
      <c r="B974" s="1">
        <v>43896</v>
      </c>
      <c r="C974" t="s">
        <v>12</v>
      </c>
      <c r="D974" t="s">
        <v>5</v>
      </c>
      <c r="E974">
        <v>10</v>
      </c>
      <c r="F974" t="str">
        <f>INDEX(tblKlant[Regio],MATCH(tblVerkBerek[[#This Row],[Klant]],tblKlant[Klant],0))</f>
        <v>Noord</v>
      </c>
      <c r="G974" t="str">
        <f>INDEX(tblProd[ProdNaam],MATCH(tblVerkBerek[[#This Row],[Prod]],tblProd[Product],0))</f>
        <v>Prod3</v>
      </c>
      <c r="H974" s="5">
        <f>tblVerkBerek[[#This Row],[Aantal]]*INDEX(tblProd[KostPrijs],MATCH(tblVerkBerek[[#This Row],[Prod]],tblProd[Product],0))</f>
        <v>1200</v>
      </c>
      <c r="I974" s="5">
        <f>tblVerkBerek[[#This Row],[Aantal]]*INDEX(tblProd[VerkPrijs],MATCH(tblVerkBerek[[#This Row],[Prod]],tblProd[Product],0))</f>
        <v>1450</v>
      </c>
      <c r="J974" s="5">
        <f>tblVerkBerek[[#This Row],[Omzet]]-tblVerkBerek[[#This Row],[Kosten]]</f>
        <v>250</v>
      </c>
      <c r="K974" s="4">
        <f>INDEX(tblKlant[Korting],MATCH(tblVerkBerek[[#This Row],[Klant]],tblKlant[Klant],0))</f>
        <v>0.01</v>
      </c>
      <c r="L974" s="5">
        <f>tblVerkBerek[[#This Row],[Omzet]]*(1-tblVerkBerek[[#This Row],[Korting]])-tblVerkBerek[[#This Row],[Kosten]]</f>
        <v>235.5</v>
      </c>
    </row>
    <row r="975" spans="2:12" x14ac:dyDescent="0.3">
      <c r="B975" s="1">
        <v>43875</v>
      </c>
      <c r="C975" t="s">
        <v>8</v>
      </c>
      <c r="D975" t="s">
        <v>5</v>
      </c>
      <c r="E975">
        <v>19</v>
      </c>
      <c r="F975" t="str">
        <f>INDEX(tblKlant[Regio],MATCH(tblVerkBerek[[#This Row],[Klant]],tblKlant[Klant],0))</f>
        <v>Zuid</v>
      </c>
      <c r="G975" t="str">
        <f>INDEX(tblProd[ProdNaam],MATCH(tblVerkBerek[[#This Row],[Prod]],tblProd[Product],0))</f>
        <v>Prod3</v>
      </c>
      <c r="H975" s="5">
        <f>tblVerkBerek[[#This Row],[Aantal]]*INDEX(tblProd[KostPrijs],MATCH(tblVerkBerek[[#This Row],[Prod]],tblProd[Product],0))</f>
        <v>2280</v>
      </c>
      <c r="I975" s="5">
        <f>tblVerkBerek[[#This Row],[Aantal]]*INDEX(tblProd[VerkPrijs],MATCH(tblVerkBerek[[#This Row],[Prod]],tblProd[Product],0))</f>
        <v>2755</v>
      </c>
      <c r="J975" s="5">
        <f>tblVerkBerek[[#This Row],[Omzet]]-tblVerkBerek[[#This Row],[Kosten]]</f>
        <v>475</v>
      </c>
      <c r="K975" s="4">
        <f>INDEX(tblKlant[Korting],MATCH(tblVerkBerek[[#This Row],[Klant]],tblKlant[Klant],0))</f>
        <v>0.01</v>
      </c>
      <c r="L975" s="5">
        <f>tblVerkBerek[[#This Row],[Omzet]]*(1-tblVerkBerek[[#This Row],[Korting]])-tblVerkBerek[[#This Row],[Kosten]]</f>
        <v>447.44999999999982</v>
      </c>
    </row>
    <row r="976" spans="2:12" x14ac:dyDescent="0.3">
      <c r="B976" s="1">
        <v>43827</v>
      </c>
      <c r="C976" t="s">
        <v>12</v>
      </c>
      <c r="D976" t="s">
        <v>7</v>
      </c>
      <c r="E976">
        <v>8</v>
      </c>
      <c r="F976" t="str">
        <f>INDEX(tblKlant[Regio],MATCH(tblVerkBerek[[#This Row],[Klant]],tblKlant[Klant],0))</f>
        <v>Noord</v>
      </c>
      <c r="G976" t="str">
        <f>INDEX(tblProd[ProdNaam],MATCH(tblVerkBerek[[#This Row],[Prod]],tblProd[Product],0))</f>
        <v>Prod6</v>
      </c>
      <c r="H976" s="5">
        <f>tblVerkBerek[[#This Row],[Aantal]]*INDEX(tblProd[KostPrijs],MATCH(tblVerkBerek[[#This Row],[Prod]],tblProd[Product],0))</f>
        <v>1200</v>
      </c>
      <c r="I976" s="5">
        <f>tblVerkBerek[[#This Row],[Aantal]]*INDEX(tblProd[VerkPrijs],MATCH(tblVerkBerek[[#This Row],[Prod]],tblProd[Product],0))</f>
        <v>1600</v>
      </c>
      <c r="J976" s="5">
        <f>tblVerkBerek[[#This Row],[Omzet]]-tblVerkBerek[[#This Row],[Kosten]]</f>
        <v>400</v>
      </c>
      <c r="K976" s="4">
        <f>INDEX(tblKlant[Korting],MATCH(tblVerkBerek[[#This Row],[Klant]],tblKlant[Klant],0))</f>
        <v>0.01</v>
      </c>
      <c r="L976" s="5">
        <f>tblVerkBerek[[#This Row],[Omzet]]*(1-tblVerkBerek[[#This Row],[Korting]])-tblVerkBerek[[#This Row],[Kosten]]</f>
        <v>384</v>
      </c>
    </row>
    <row r="977" spans="2:12" x14ac:dyDescent="0.3">
      <c r="B977" s="1">
        <v>43938</v>
      </c>
      <c r="C977" t="s">
        <v>4</v>
      </c>
      <c r="D977" t="s">
        <v>5</v>
      </c>
      <c r="E977">
        <v>15</v>
      </c>
      <c r="F977" t="str">
        <f>INDEX(tblKlant[Regio],MATCH(tblVerkBerek[[#This Row],[Klant]],tblKlant[Klant],0))</f>
        <v>Zuid</v>
      </c>
      <c r="G977" t="str">
        <f>INDEX(tblProd[ProdNaam],MATCH(tblVerkBerek[[#This Row],[Prod]],tblProd[Product],0))</f>
        <v>Prod3</v>
      </c>
      <c r="H977" s="5">
        <f>tblVerkBerek[[#This Row],[Aantal]]*INDEX(tblProd[KostPrijs],MATCH(tblVerkBerek[[#This Row],[Prod]],tblProd[Product],0))</f>
        <v>1800</v>
      </c>
      <c r="I977" s="5">
        <f>tblVerkBerek[[#This Row],[Aantal]]*INDEX(tblProd[VerkPrijs],MATCH(tblVerkBerek[[#This Row],[Prod]],tblProd[Product],0))</f>
        <v>2175</v>
      </c>
      <c r="J977" s="5">
        <f>tblVerkBerek[[#This Row],[Omzet]]-tblVerkBerek[[#This Row],[Kosten]]</f>
        <v>375</v>
      </c>
      <c r="K977" s="4">
        <f>INDEX(tblKlant[Korting],MATCH(tblVerkBerek[[#This Row],[Klant]],tblKlant[Klant],0))</f>
        <v>0.05</v>
      </c>
      <c r="L977" s="5">
        <f>tblVerkBerek[[#This Row],[Omzet]]*(1-tblVerkBerek[[#This Row],[Korting]])-tblVerkBerek[[#This Row],[Kosten]]</f>
        <v>266.25</v>
      </c>
    </row>
    <row r="978" spans="2:12" x14ac:dyDescent="0.3">
      <c r="B978" s="1">
        <v>43407</v>
      </c>
      <c r="C978" t="s">
        <v>18</v>
      </c>
      <c r="D978" t="s">
        <v>5</v>
      </c>
      <c r="E978">
        <v>19</v>
      </c>
      <c r="F978" t="str">
        <f>INDEX(tblKlant[Regio],MATCH(tblVerkBerek[[#This Row],[Klant]],tblKlant[Klant],0))</f>
        <v>Noord</v>
      </c>
      <c r="G978" t="str">
        <f>INDEX(tblProd[ProdNaam],MATCH(tblVerkBerek[[#This Row],[Prod]],tblProd[Product],0))</f>
        <v>Prod3</v>
      </c>
      <c r="H978" s="5">
        <f>tblVerkBerek[[#This Row],[Aantal]]*INDEX(tblProd[KostPrijs],MATCH(tblVerkBerek[[#This Row],[Prod]],tblProd[Product],0))</f>
        <v>2280</v>
      </c>
      <c r="I978" s="5">
        <f>tblVerkBerek[[#This Row],[Aantal]]*INDEX(tblProd[VerkPrijs],MATCH(tblVerkBerek[[#This Row],[Prod]],tblProd[Product],0))</f>
        <v>2755</v>
      </c>
      <c r="J978" s="5">
        <f>tblVerkBerek[[#This Row],[Omzet]]-tblVerkBerek[[#This Row],[Kosten]]</f>
        <v>475</v>
      </c>
      <c r="K978" s="4">
        <f>INDEX(tblKlant[Korting],MATCH(tblVerkBerek[[#This Row],[Klant]],tblKlant[Klant],0))</f>
        <v>0</v>
      </c>
      <c r="L978" s="5">
        <f>tblVerkBerek[[#This Row],[Omzet]]*(1-tblVerkBerek[[#This Row],[Korting]])-tblVerkBerek[[#This Row],[Kosten]]</f>
        <v>475</v>
      </c>
    </row>
    <row r="979" spans="2:12" x14ac:dyDescent="0.3">
      <c r="B979" s="1">
        <v>43347</v>
      </c>
      <c r="C979" t="s">
        <v>17</v>
      </c>
      <c r="D979" t="s">
        <v>5</v>
      </c>
      <c r="E979">
        <v>9</v>
      </c>
      <c r="F979" t="str">
        <f>INDEX(tblKlant[Regio],MATCH(tblVerkBerek[[#This Row],[Klant]],tblKlant[Klant],0))</f>
        <v>Zuid</v>
      </c>
      <c r="G979" t="str">
        <f>INDEX(tblProd[ProdNaam],MATCH(tblVerkBerek[[#This Row],[Prod]],tblProd[Product],0))</f>
        <v>Prod3</v>
      </c>
      <c r="H979" s="5">
        <f>tblVerkBerek[[#This Row],[Aantal]]*INDEX(tblProd[KostPrijs],MATCH(tblVerkBerek[[#This Row],[Prod]],tblProd[Product],0))</f>
        <v>1080</v>
      </c>
      <c r="I979" s="5">
        <f>tblVerkBerek[[#This Row],[Aantal]]*INDEX(tblProd[VerkPrijs],MATCH(tblVerkBerek[[#This Row],[Prod]],tblProd[Product],0))</f>
        <v>1305</v>
      </c>
      <c r="J979" s="5">
        <f>tblVerkBerek[[#This Row],[Omzet]]-tblVerkBerek[[#This Row],[Kosten]]</f>
        <v>225</v>
      </c>
      <c r="K979" s="4">
        <f>INDEX(tblKlant[Korting],MATCH(tblVerkBerek[[#This Row],[Klant]],tblKlant[Klant],0))</f>
        <v>0.05</v>
      </c>
      <c r="L979" s="5">
        <f>tblVerkBerek[[#This Row],[Omzet]]*(1-tblVerkBerek[[#This Row],[Korting]])-tblVerkBerek[[#This Row],[Kosten]]</f>
        <v>159.75</v>
      </c>
    </row>
    <row r="980" spans="2:12" x14ac:dyDescent="0.3">
      <c r="B980" s="1">
        <v>43148</v>
      </c>
      <c r="C980" t="s">
        <v>15</v>
      </c>
      <c r="D980" t="s">
        <v>7</v>
      </c>
      <c r="E980">
        <v>15</v>
      </c>
      <c r="F980" t="str">
        <f>INDEX(tblKlant[Regio],MATCH(tblVerkBerek[[#This Row],[Klant]],tblKlant[Klant],0))</f>
        <v>Noord</v>
      </c>
      <c r="G980" t="str">
        <f>INDEX(tblProd[ProdNaam],MATCH(tblVerkBerek[[#This Row],[Prod]],tblProd[Product],0))</f>
        <v>Prod6</v>
      </c>
      <c r="H980" s="5">
        <f>tblVerkBerek[[#This Row],[Aantal]]*INDEX(tblProd[KostPrijs],MATCH(tblVerkBerek[[#This Row],[Prod]],tblProd[Product],0))</f>
        <v>2250</v>
      </c>
      <c r="I980" s="5">
        <f>tblVerkBerek[[#This Row],[Aantal]]*INDEX(tblProd[VerkPrijs],MATCH(tblVerkBerek[[#This Row],[Prod]],tblProd[Product],0))</f>
        <v>3000</v>
      </c>
      <c r="J980" s="5">
        <f>tblVerkBerek[[#This Row],[Omzet]]-tblVerkBerek[[#This Row],[Kosten]]</f>
        <v>750</v>
      </c>
      <c r="K980" s="4">
        <f>INDEX(tblKlant[Korting],MATCH(tblVerkBerek[[#This Row],[Klant]],tblKlant[Klant],0))</f>
        <v>0.01</v>
      </c>
      <c r="L980" s="5">
        <f>tblVerkBerek[[#This Row],[Omzet]]*(1-tblVerkBerek[[#This Row],[Korting]])-tblVerkBerek[[#This Row],[Kosten]]</f>
        <v>720</v>
      </c>
    </row>
    <row r="981" spans="2:12" x14ac:dyDescent="0.3">
      <c r="B981" s="1">
        <v>43612</v>
      </c>
      <c r="C981" t="s">
        <v>15</v>
      </c>
      <c r="D981" t="s">
        <v>7</v>
      </c>
      <c r="E981">
        <v>17</v>
      </c>
      <c r="F981" t="str">
        <f>INDEX(tblKlant[Regio],MATCH(tblVerkBerek[[#This Row],[Klant]],tblKlant[Klant],0))</f>
        <v>Noord</v>
      </c>
      <c r="G981" t="str">
        <f>INDEX(tblProd[ProdNaam],MATCH(tblVerkBerek[[#This Row],[Prod]],tblProd[Product],0))</f>
        <v>Prod6</v>
      </c>
      <c r="H981" s="5">
        <f>tblVerkBerek[[#This Row],[Aantal]]*INDEX(tblProd[KostPrijs],MATCH(tblVerkBerek[[#This Row],[Prod]],tblProd[Product],0))</f>
        <v>2550</v>
      </c>
      <c r="I981" s="5">
        <f>tblVerkBerek[[#This Row],[Aantal]]*INDEX(tblProd[VerkPrijs],MATCH(tblVerkBerek[[#This Row],[Prod]],tblProd[Product],0))</f>
        <v>3400</v>
      </c>
      <c r="J981" s="5">
        <f>tblVerkBerek[[#This Row],[Omzet]]-tblVerkBerek[[#This Row],[Kosten]]</f>
        <v>850</v>
      </c>
      <c r="K981" s="4">
        <f>INDEX(tblKlant[Korting],MATCH(tblVerkBerek[[#This Row],[Klant]],tblKlant[Klant],0))</f>
        <v>0.01</v>
      </c>
      <c r="L981" s="5">
        <f>tblVerkBerek[[#This Row],[Omzet]]*(1-tblVerkBerek[[#This Row],[Korting]])-tblVerkBerek[[#This Row],[Kosten]]</f>
        <v>816</v>
      </c>
    </row>
    <row r="982" spans="2:12" x14ac:dyDescent="0.3">
      <c r="B982" s="1">
        <v>43397</v>
      </c>
      <c r="C982" t="s">
        <v>12</v>
      </c>
      <c r="D982" t="s">
        <v>10</v>
      </c>
      <c r="E982">
        <v>5</v>
      </c>
      <c r="F982" t="str">
        <f>INDEX(tblKlant[Regio],MATCH(tblVerkBerek[[#This Row],[Klant]],tblKlant[Klant],0))</f>
        <v>Noord</v>
      </c>
      <c r="G982" t="str">
        <f>INDEX(tblProd[ProdNaam],MATCH(tblVerkBerek[[#This Row],[Prod]],tblProd[Product],0))</f>
        <v>Prod4</v>
      </c>
      <c r="H982" s="5">
        <f>tblVerkBerek[[#This Row],[Aantal]]*INDEX(tblProd[KostPrijs],MATCH(tblVerkBerek[[#This Row],[Prod]],tblProd[Product],0))</f>
        <v>650</v>
      </c>
      <c r="I982" s="5">
        <f>tblVerkBerek[[#This Row],[Aantal]]*INDEX(tblProd[VerkPrijs],MATCH(tblVerkBerek[[#This Row],[Prod]],tblProd[Product],0))</f>
        <v>800</v>
      </c>
      <c r="J982" s="5">
        <f>tblVerkBerek[[#This Row],[Omzet]]-tblVerkBerek[[#This Row],[Kosten]]</f>
        <v>150</v>
      </c>
      <c r="K982" s="4">
        <f>INDEX(tblKlant[Korting],MATCH(tblVerkBerek[[#This Row],[Klant]],tblKlant[Klant],0))</f>
        <v>0.01</v>
      </c>
      <c r="L982" s="5">
        <f>tblVerkBerek[[#This Row],[Omzet]]*(1-tblVerkBerek[[#This Row],[Korting]])-tblVerkBerek[[#This Row],[Kosten]]</f>
        <v>142</v>
      </c>
    </row>
    <row r="983" spans="2:12" x14ac:dyDescent="0.3">
      <c r="B983" s="1">
        <v>43489</v>
      </c>
      <c r="C983" t="s">
        <v>18</v>
      </c>
      <c r="D983" t="s">
        <v>7</v>
      </c>
      <c r="E983">
        <v>12</v>
      </c>
      <c r="F983" t="str">
        <f>INDEX(tblKlant[Regio],MATCH(tblVerkBerek[[#This Row],[Klant]],tblKlant[Klant],0))</f>
        <v>Noord</v>
      </c>
      <c r="G983" t="str">
        <f>INDEX(tblProd[ProdNaam],MATCH(tblVerkBerek[[#This Row],[Prod]],tblProd[Product],0))</f>
        <v>Prod6</v>
      </c>
      <c r="H983" s="5">
        <f>tblVerkBerek[[#This Row],[Aantal]]*INDEX(tblProd[KostPrijs],MATCH(tblVerkBerek[[#This Row],[Prod]],tblProd[Product],0))</f>
        <v>1800</v>
      </c>
      <c r="I983" s="5">
        <f>tblVerkBerek[[#This Row],[Aantal]]*INDEX(tblProd[VerkPrijs],MATCH(tblVerkBerek[[#This Row],[Prod]],tblProd[Product],0))</f>
        <v>2400</v>
      </c>
      <c r="J983" s="5">
        <f>tblVerkBerek[[#This Row],[Omzet]]-tblVerkBerek[[#This Row],[Kosten]]</f>
        <v>600</v>
      </c>
      <c r="K983" s="4">
        <f>INDEX(tblKlant[Korting],MATCH(tblVerkBerek[[#This Row],[Klant]],tblKlant[Klant],0))</f>
        <v>0</v>
      </c>
      <c r="L983" s="5">
        <f>tblVerkBerek[[#This Row],[Omzet]]*(1-tblVerkBerek[[#This Row],[Korting]])-tblVerkBerek[[#This Row],[Kosten]]</f>
        <v>600</v>
      </c>
    </row>
    <row r="984" spans="2:12" x14ac:dyDescent="0.3">
      <c r="B984" s="1">
        <v>43893</v>
      </c>
      <c r="C984" t="s">
        <v>17</v>
      </c>
      <c r="D984" t="s">
        <v>16</v>
      </c>
      <c r="E984">
        <v>10</v>
      </c>
      <c r="F984" t="str">
        <f>INDEX(tblKlant[Regio],MATCH(tblVerkBerek[[#This Row],[Klant]],tblKlant[Klant],0))</f>
        <v>Zuid</v>
      </c>
      <c r="G984" t="str">
        <f>INDEX(tblProd[ProdNaam],MATCH(tblVerkBerek[[#This Row],[Prod]],tblProd[Product],0))</f>
        <v>Prod5</v>
      </c>
      <c r="H984" s="5">
        <f>tblVerkBerek[[#This Row],[Aantal]]*INDEX(tblProd[KostPrijs],MATCH(tblVerkBerek[[#This Row],[Prod]],tblProd[Product],0))</f>
        <v>1400</v>
      </c>
      <c r="I984" s="5">
        <f>tblVerkBerek[[#This Row],[Aantal]]*INDEX(tblProd[VerkPrijs],MATCH(tblVerkBerek[[#This Row],[Prod]],tblProd[Product],0))</f>
        <v>1800</v>
      </c>
      <c r="J984" s="5">
        <f>tblVerkBerek[[#This Row],[Omzet]]-tblVerkBerek[[#This Row],[Kosten]]</f>
        <v>400</v>
      </c>
      <c r="K984" s="4">
        <f>INDEX(tblKlant[Korting],MATCH(tblVerkBerek[[#This Row],[Klant]],tblKlant[Klant],0))</f>
        <v>0.05</v>
      </c>
      <c r="L984" s="5">
        <f>tblVerkBerek[[#This Row],[Omzet]]*(1-tblVerkBerek[[#This Row],[Korting]])-tblVerkBerek[[#This Row],[Kosten]]</f>
        <v>310</v>
      </c>
    </row>
    <row r="985" spans="2:12" x14ac:dyDescent="0.3">
      <c r="B985" s="1">
        <v>43854</v>
      </c>
      <c r="C985" t="s">
        <v>15</v>
      </c>
      <c r="D985" t="s">
        <v>10</v>
      </c>
      <c r="E985">
        <v>8</v>
      </c>
      <c r="F985" t="str">
        <f>INDEX(tblKlant[Regio],MATCH(tblVerkBerek[[#This Row],[Klant]],tblKlant[Klant],0))</f>
        <v>Noord</v>
      </c>
      <c r="G985" t="str">
        <f>INDEX(tblProd[ProdNaam],MATCH(tblVerkBerek[[#This Row],[Prod]],tblProd[Product],0))</f>
        <v>Prod4</v>
      </c>
      <c r="H985" s="5">
        <f>tblVerkBerek[[#This Row],[Aantal]]*INDEX(tblProd[KostPrijs],MATCH(tblVerkBerek[[#This Row],[Prod]],tblProd[Product],0))</f>
        <v>1040</v>
      </c>
      <c r="I985" s="5">
        <f>tblVerkBerek[[#This Row],[Aantal]]*INDEX(tblProd[VerkPrijs],MATCH(tblVerkBerek[[#This Row],[Prod]],tblProd[Product],0))</f>
        <v>1280</v>
      </c>
      <c r="J985" s="5">
        <f>tblVerkBerek[[#This Row],[Omzet]]-tblVerkBerek[[#This Row],[Kosten]]</f>
        <v>240</v>
      </c>
      <c r="K985" s="4">
        <f>INDEX(tblKlant[Korting],MATCH(tblVerkBerek[[#This Row],[Klant]],tblKlant[Klant],0))</f>
        <v>0.01</v>
      </c>
      <c r="L985" s="5">
        <f>tblVerkBerek[[#This Row],[Omzet]]*(1-tblVerkBerek[[#This Row],[Korting]])-tblVerkBerek[[#This Row],[Kosten]]</f>
        <v>227.20000000000005</v>
      </c>
    </row>
    <row r="986" spans="2:12" x14ac:dyDescent="0.3">
      <c r="B986" s="1">
        <v>43459</v>
      </c>
      <c r="C986" t="s">
        <v>8</v>
      </c>
      <c r="D986" t="s">
        <v>19</v>
      </c>
      <c r="E986">
        <v>6</v>
      </c>
      <c r="F986" t="str">
        <f>INDEX(tblKlant[Regio],MATCH(tblVerkBerek[[#This Row],[Klant]],tblKlant[Klant],0))</f>
        <v>Zuid</v>
      </c>
      <c r="G986" t="str">
        <f>INDEX(tblProd[ProdNaam],MATCH(tblVerkBerek[[#This Row],[Prod]],tblProd[Product],0))</f>
        <v>Prod2</v>
      </c>
      <c r="H986" s="5">
        <f>tblVerkBerek[[#This Row],[Aantal]]*INDEX(tblProd[KostPrijs],MATCH(tblVerkBerek[[#This Row],[Prod]],tblProd[Product],0))</f>
        <v>660</v>
      </c>
      <c r="I986" s="5">
        <f>tblVerkBerek[[#This Row],[Aantal]]*INDEX(tblProd[VerkPrijs],MATCH(tblVerkBerek[[#This Row],[Prod]],tblProd[Product],0))</f>
        <v>810</v>
      </c>
      <c r="J986" s="5">
        <f>tblVerkBerek[[#This Row],[Omzet]]-tblVerkBerek[[#This Row],[Kosten]]</f>
        <v>150</v>
      </c>
      <c r="K986" s="4">
        <f>INDEX(tblKlant[Korting],MATCH(tblVerkBerek[[#This Row],[Klant]],tblKlant[Klant],0))</f>
        <v>0.01</v>
      </c>
      <c r="L986" s="5">
        <f>tblVerkBerek[[#This Row],[Omzet]]*(1-tblVerkBerek[[#This Row],[Korting]])-tblVerkBerek[[#This Row],[Kosten]]</f>
        <v>141.89999999999998</v>
      </c>
    </row>
    <row r="987" spans="2:12" x14ac:dyDescent="0.3">
      <c r="B987" s="1">
        <v>43221</v>
      </c>
      <c r="C987" t="s">
        <v>18</v>
      </c>
      <c r="D987" t="s">
        <v>10</v>
      </c>
      <c r="E987">
        <v>18</v>
      </c>
      <c r="F987" t="str">
        <f>INDEX(tblKlant[Regio],MATCH(tblVerkBerek[[#This Row],[Klant]],tblKlant[Klant],0))</f>
        <v>Noord</v>
      </c>
      <c r="G987" t="str">
        <f>INDEX(tblProd[ProdNaam],MATCH(tblVerkBerek[[#This Row],[Prod]],tblProd[Product],0))</f>
        <v>Prod4</v>
      </c>
      <c r="H987" s="5">
        <f>tblVerkBerek[[#This Row],[Aantal]]*INDEX(tblProd[KostPrijs],MATCH(tblVerkBerek[[#This Row],[Prod]],tblProd[Product],0))</f>
        <v>2340</v>
      </c>
      <c r="I987" s="5">
        <f>tblVerkBerek[[#This Row],[Aantal]]*INDEX(tblProd[VerkPrijs],MATCH(tblVerkBerek[[#This Row],[Prod]],tblProd[Product],0))</f>
        <v>2880</v>
      </c>
      <c r="J987" s="5">
        <f>tblVerkBerek[[#This Row],[Omzet]]-tblVerkBerek[[#This Row],[Kosten]]</f>
        <v>540</v>
      </c>
      <c r="K987" s="4">
        <f>INDEX(tblKlant[Korting],MATCH(tblVerkBerek[[#This Row],[Klant]],tblKlant[Klant],0))</f>
        <v>0</v>
      </c>
      <c r="L987" s="5">
        <f>tblVerkBerek[[#This Row],[Omzet]]*(1-tblVerkBerek[[#This Row],[Korting]])-tblVerkBerek[[#This Row],[Kosten]]</f>
        <v>540</v>
      </c>
    </row>
    <row r="988" spans="2:12" x14ac:dyDescent="0.3">
      <c r="B988" s="1">
        <v>43353</v>
      </c>
      <c r="C988" t="s">
        <v>8</v>
      </c>
      <c r="D988" t="s">
        <v>14</v>
      </c>
      <c r="E988">
        <v>11</v>
      </c>
      <c r="F988" t="str">
        <f>INDEX(tblKlant[Regio],MATCH(tblVerkBerek[[#This Row],[Klant]],tblKlant[Klant],0))</f>
        <v>Zuid</v>
      </c>
      <c r="G988" t="str">
        <f>INDEX(tblProd[ProdNaam],MATCH(tblVerkBerek[[#This Row],[Prod]],tblProd[Product],0))</f>
        <v>Prod1</v>
      </c>
      <c r="H988" s="5">
        <f>tblVerkBerek[[#This Row],[Aantal]]*INDEX(tblProd[KostPrijs],MATCH(tblVerkBerek[[#This Row],[Prod]],tblProd[Product],0))</f>
        <v>1100</v>
      </c>
      <c r="I988" s="5">
        <f>tblVerkBerek[[#This Row],[Aantal]]*INDEX(tblProd[VerkPrijs],MATCH(tblVerkBerek[[#This Row],[Prod]],tblProd[Product],0))</f>
        <v>1375</v>
      </c>
      <c r="J988" s="5">
        <f>tblVerkBerek[[#This Row],[Omzet]]-tblVerkBerek[[#This Row],[Kosten]]</f>
        <v>275</v>
      </c>
      <c r="K988" s="4">
        <f>INDEX(tblKlant[Korting],MATCH(tblVerkBerek[[#This Row],[Klant]],tblKlant[Klant],0))</f>
        <v>0.01</v>
      </c>
      <c r="L988" s="5">
        <f>tblVerkBerek[[#This Row],[Omzet]]*(1-tblVerkBerek[[#This Row],[Korting]])-tblVerkBerek[[#This Row],[Kosten]]</f>
        <v>261.25</v>
      </c>
    </row>
    <row r="989" spans="2:12" x14ac:dyDescent="0.3">
      <c r="B989" s="1">
        <v>43185</v>
      </c>
      <c r="C989" t="s">
        <v>9</v>
      </c>
      <c r="D989" t="s">
        <v>7</v>
      </c>
      <c r="E989">
        <v>19</v>
      </c>
      <c r="F989" t="str">
        <f>INDEX(tblKlant[Regio],MATCH(tblVerkBerek[[#This Row],[Klant]],tblKlant[Klant],0))</f>
        <v>Noord</v>
      </c>
      <c r="G989" t="str">
        <f>INDEX(tblProd[ProdNaam],MATCH(tblVerkBerek[[#This Row],[Prod]],tblProd[Product],0))</f>
        <v>Prod6</v>
      </c>
      <c r="H989" s="5">
        <f>tblVerkBerek[[#This Row],[Aantal]]*INDEX(tblProd[KostPrijs],MATCH(tblVerkBerek[[#This Row],[Prod]],tblProd[Product],0))</f>
        <v>2850</v>
      </c>
      <c r="I989" s="5">
        <f>tblVerkBerek[[#This Row],[Aantal]]*INDEX(tblProd[VerkPrijs],MATCH(tblVerkBerek[[#This Row],[Prod]],tblProd[Product],0))</f>
        <v>3800</v>
      </c>
      <c r="J989" s="5">
        <f>tblVerkBerek[[#This Row],[Omzet]]-tblVerkBerek[[#This Row],[Kosten]]</f>
        <v>950</v>
      </c>
      <c r="K989" s="4">
        <f>INDEX(tblKlant[Korting],MATCH(tblVerkBerek[[#This Row],[Klant]],tblKlant[Klant],0))</f>
        <v>0.1</v>
      </c>
      <c r="L989" s="5">
        <f>tblVerkBerek[[#This Row],[Omzet]]*(1-tblVerkBerek[[#This Row],[Korting]])-tblVerkBerek[[#This Row],[Kosten]]</f>
        <v>570</v>
      </c>
    </row>
    <row r="990" spans="2:12" x14ac:dyDescent="0.3">
      <c r="B990" s="1">
        <v>43298</v>
      </c>
      <c r="C990" t="s">
        <v>15</v>
      </c>
      <c r="D990" t="s">
        <v>19</v>
      </c>
      <c r="E990">
        <v>8</v>
      </c>
      <c r="F990" t="str">
        <f>INDEX(tblKlant[Regio],MATCH(tblVerkBerek[[#This Row],[Klant]],tblKlant[Klant],0))</f>
        <v>Noord</v>
      </c>
      <c r="G990" t="str">
        <f>INDEX(tblProd[ProdNaam],MATCH(tblVerkBerek[[#This Row],[Prod]],tblProd[Product],0))</f>
        <v>Prod2</v>
      </c>
      <c r="H990" s="5">
        <f>tblVerkBerek[[#This Row],[Aantal]]*INDEX(tblProd[KostPrijs],MATCH(tblVerkBerek[[#This Row],[Prod]],tblProd[Product],0))</f>
        <v>880</v>
      </c>
      <c r="I990" s="5">
        <f>tblVerkBerek[[#This Row],[Aantal]]*INDEX(tblProd[VerkPrijs],MATCH(tblVerkBerek[[#This Row],[Prod]],tblProd[Product],0))</f>
        <v>1080</v>
      </c>
      <c r="J990" s="5">
        <f>tblVerkBerek[[#This Row],[Omzet]]-tblVerkBerek[[#This Row],[Kosten]]</f>
        <v>200</v>
      </c>
      <c r="K990" s="4">
        <f>INDEX(tblKlant[Korting],MATCH(tblVerkBerek[[#This Row],[Klant]],tblKlant[Klant],0))</f>
        <v>0.01</v>
      </c>
      <c r="L990" s="5">
        <f>tblVerkBerek[[#This Row],[Omzet]]*(1-tblVerkBerek[[#This Row],[Korting]])-tblVerkBerek[[#This Row],[Kosten]]</f>
        <v>189.20000000000005</v>
      </c>
    </row>
    <row r="991" spans="2:12" x14ac:dyDescent="0.3">
      <c r="B991" s="1">
        <v>43628</v>
      </c>
      <c r="C991" t="s">
        <v>18</v>
      </c>
      <c r="D991" t="s">
        <v>5</v>
      </c>
      <c r="E991">
        <v>6</v>
      </c>
      <c r="F991" t="str">
        <f>INDEX(tblKlant[Regio],MATCH(tblVerkBerek[[#This Row],[Klant]],tblKlant[Klant],0))</f>
        <v>Noord</v>
      </c>
      <c r="G991" t="str">
        <f>INDEX(tblProd[ProdNaam],MATCH(tblVerkBerek[[#This Row],[Prod]],tblProd[Product],0))</f>
        <v>Prod3</v>
      </c>
      <c r="H991" s="5">
        <f>tblVerkBerek[[#This Row],[Aantal]]*INDEX(tblProd[KostPrijs],MATCH(tblVerkBerek[[#This Row],[Prod]],tblProd[Product],0))</f>
        <v>720</v>
      </c>
      <c r="I991" s="5">
        <f>tblVerkBerek[[#This Row],[Aantal]]*INDEX(tblProd[VerkPrijs],MATCH(tblVerkBerek[[#This Row],[Prod]],tblProd[Product],0))</f>
        <v>870</v>
      </c>
      <c r="J991" s="5">
        <f>tblVerkBerek[[#This Row],[Omzet]]-tblVerkBerek[[#This Row],[Kosten]]</f>
        <v>150</v>
      </c>
      <c r="K991" s="4">
        <f>INDEX(tblKlant[Korting],MATCH(tblVerkBerek[[#This Row],[Klant]],tblKlant[Klant],0))</f>
        <v>0</v>
      </c>
      <c r="L991" s="5">
        <f>tblVerkBerek[[#This Row],[Omzet]]*(1-tblVerkBerek[[#This Row],[Korting]])-tblVerkBerek[[#This Row],[Kosten]]</f>
        <v>150</v>
      </c>
    </row>
    <row r="992" spans="2:12" x14ac:dyDescent="0.3">
      <c r="B992" s="1">
        <v>43219</v>
      </c>
      <c r="C992" t="s">
        <v>12</v>
      </c>
      <c r="D992" t="s">
        <v>7</v>
      </c>
      <c r="E992">
        <v>14</v>
      </c>
      <c r="F992" t="str">
        <f>INDEX(tblKlant[Regio],MATCH(tblVerkBerek[[#This Row],[Klant]],tblKlant[Klant],0))</f>
        <v>Noord</v>
      </c>
      <c r="G992" t="str">
        <f>INDEX(tblProd[ProdNaam],MATCH(tblVerkBerek[[#This Row],[Prod]],tblProd[Product],0))</f>
        <v>Prod6</v>
      </c>
      <c r="H992" s="5">
        <f>tblVerkBerek[[#This Row],[Aantal]]*INDEX(tblProd[KostPrijs],MATCH(tblVerkBerek[[#This Row],[Prod]],tblProd[Product],0))</f>
        <v>2100</v>
      </c>
      <c r="I992" s="5">
        <f>tblVerkBerek[[#This Row],[Aantal]]*INDEX(tblProd[VerkPrijs],MATCH(tblVerkBerek[[#This Row],[Prod]],tblProd[Product],0))</f>
        <v>2800</v>
      </c>
      <c r="J992" s="5">
        <f>tblVerkBerek[[#This Row],[Omzet]]-tblVerkBerek[[#This Row],[Kosten]]</f>
        <v>700</v>
      </c>
      <c r="K992" s="4">
        <f>INDEX(tblKlant[Korting],MATCH(tblVerkBerek[[#This Row],[Klant]],tblKlant[Klant],0))</f>
        <v>0.01</v>
      </c>
      <c r="L992" s="5">
        <f>tblVerkBerek[[#This Row],[Omzet]]*(1-tblVerkBerek[[#This Row],[Korting]])-tblVerkBerek[[#This Row],[Kosten]]</f>
        <v>672</v>
      </c>
    </row>
    <row r="993" spans="2:12" x14ac:dyDescent="0.3">
      <c r="B993" s="1">
        <v>43239</v>
      </c>
      <c r="C993" t="s">
        <v>15</v>
      </c>
      <c r="D993" t="s">
        <v>7</v>
      </c>
      <c r="E993">
        <v>13</v>
      </c>
      <c r="F993" t="str">
        <f>INDEX(tblKlant[Regio],MATCH(tblVerkBerek[[#This Row],[Klant]],tblKlant[Klant],0))</f>
        <v>Noord</v>
      </c>
      <c r="G993" t="str">
        <f>INDEX(tblProd[ProdNaam],MATCH(tblVerkBerek[[#This Row],[Prod]],tblProd[Product],0))</f>
        <v>Prod6</v>
      </c>
      <c r="H993" s="5">
        <f>tblVerkBerek[[#This Row],[Aantal]]*INDEX(tblProd[KostPrijs],MATCH(tblVerkBerek[[#This Row],[Prod]],tblProd[Product],0))</f>
        <v>1950</v>
      </c>
      <c r="I993" s="5">
        <f>tblVerkBerek[[#This Row],[Aantal]]*INDEX(tblProd[VerkPrijs],MATCH(tblVerkBerek[[#This Row],[Prod]],tblProd[Product],0))</f>
        <v>2600</v>
      </c>
      <c r="J993" s="5">
        <f>tblVerkBerek[[#This Row],[Omzet]]-tblVerkBerek[[#This Row],[Kosten]]</f>
        <v>650</v>
      </c>
      <c r="K993" s="4">
        <f>INDEX(tblKlant[Korting],MATCH(tblVerkBerek[[#This Row],[Klant]],tblKlant[Klant],0))</f>
        <v>0.01</v>
      </c>
      <c r="L993" s="5">
        <f>tblVerkBerek[[#This Row],[Omzet]]*(1-tblVerkBerek[[#This Row],[Korting]])-tblVerkBerek[[#This Row],[Kosten]]</f>
        <v>624</v>
      </c>
    </row>
    <row r="994" spans="2:12" x14ac:dyDescent="0.3">
      <c r="B994" s="1">
        <v>43715</v>
      </c>
      <c r="C994" t="s">
        <v>17</v>
      </c>
      <c r="D994" t="s">
        <v>7</v>
      </c>
      <c r="E994">
        <v>6</v>
      </c>
      <c r="F994" t="str">
        <f>INDEX(tblKlant[Regio],MATCH(tblVerkBerek[[#This Row],[Klant]],tblKlant[Klant],0))</f>
        <v>Zuid</v>
      </c>
      <c r="G994" t="str">
        <f>INDEX(tblProd[ProdNaam],MATCH(tblVerkBerek[[#This Row],[Prod]],tblProd[Product],0))</f>
        <v>Prod6</v>
      </c>
      <c r="H994" s="5">
        <f>tblVerkBerek[[#This Row],[Aantal]]*INDEX(tblProd[KostPrijs],MATCH(tblVerkBerek[[#This Row],[Prod]],tblProd[Product],0))</f>
        <v>900</v>
      </c>
      <c r="I994" s="5">
        <f>tblVerkBerek[[#This Row],[Aantal]]*INDEX(tblProd[VerkPrijs],MATCH(tblVerkBerek[[#This Row],[Prod]],tblProd[Product],0))</f>
        <v>1200</v>
      </c>
      <c r="J994" s="5">
        <f>tblVerkBerek[[#This Row],[Omzet]]-tblVerkBerek[[#This Row],[Kosten]]</f>
        <v>300</v>
      </c>
      <c r="K994" s="4">
        <f>INDEX(tblKlant[Korting],MATCH(tblVerkBerek[[#This Row],[Klant]],tblKlant[Klant],0))</f>
        <v>0.05</v>
      </c>
      <c r="L994" s="5">
        <f>tblVerkBerek[[#This Row],[Omzet]]*(1-tblVerkBerek[[#This Row],[Korting]])-tblVerkBerek[[#This Row],[Kosten]]</f>
        <v>240</v>
      </c>
    </row>
    <row r="995" spans="2:12" x14ac:dyDescent="0.3">
      <c r="B995" s="1">
        <v>43455</v>
      </c>
      <c r="C995" t="s">
        <v>15</v>
      </c>
      <c r="D995" t="s">
        <v>16</v>
      </c>
      <c r="E995">
        <v>12</v>
      </c>
      <c r="F995" t="str">
        <f>INDEX(tblKlant[Regio],MATCH(tblVerkBerek[[#This Row],[Klant]],tblKlant[Klant],0))</f>
        <v>Noord</v>
      </c>
      <c r="G995" t="str">
        <f>INDEX(tblProd[ProdNaam],MATCH(tblVerkBerek[[#This Row],[Prod]],tblProd[Product],0))</f>
        <v>Prod5</v>
      </c>
      <c r="H995" s="5">
        <f>tblVerkBerek[[#This Row],[Aantal]]*INDEX(tblProd[KostPrijs],MATCH(tblVerkBerek[[#This Row],[Prod]],tblProd[Product],0))</f>
        <v>1680</v>
      </c>
      <c r="I995" s="5">
        <f>tblVerkBerek[[#This Row],[Aantal]]*INDEX(tblProd[VerkPrijs],MATCH(tblVerkBerek[[#This Row],[Prod]],tblProd[Product],0))</f>
        <v>2160</v>
      </c>
      <c r="J995" s="5">
        <f>tblVerkBerek[[#This Row],[Omzet]]-tblVerkBerek[[#This Row],[Kosten]]</f>
        <v>480</v>
      </c>
      <c r="K995" s="4">
        <f>INDEX(tblKlant[Korting],MATCH(tblVerkBerek[[#This Row],[Klant]],tblKlant[Klant],0))</f>
        <v>0.01</v>
      </c>
      <c r="L995" s="5">
        <f>tblVerkBerek[[#This Row],[Omzet]]*(1-tblVerkBerek[[#This Row],[Korting]])-tblVerkBerek[[#This Row],[Kosten]]</f>
        <v>458.40000000000009</v>
      </c>
    </row>
    <row r="996" spans="2:12" x14ac:dyDescent="0.3">
      <c r="B996" s="1">
        <v>43355</v>
      </c>
      <c r="C996" t="s">
        <v>12</v>
      </c>
      <c r="D996" t="s">
        <v>7</v>
      </c>
      <c r="E996">
        <v>13</v>
      </c>
      <c r="F996" t="str">
        <f>INDEX(tblKlant[Regio],MATCH(tblVerkBerek[[#This Row],[Klant]],tblKlant[Klant],0))</f>
        <v>Noord</v>
      </c>
      <c r="G996" t="str">
        <f>INDEX(tblProd[ProdNaam],MATCH(tblVerkBerek[[#This Row],[Prod]],tblProd[Product],0))</f>
        <v>Prod6</v>
      </c>
      <c r="H996" s="5">
        <f>tblVerkBerek[[#This Row],[Aantal]]*INDEX(tblProd[KostPrijs],MATCH(tblVerkBerek[[#This Row],[Prod]],tblProd[Product],0))</f>
        <v>1950</v>
      </c>
      <c r="I996" s="5">
        <f>tblVerkBerek[[#This Row],[Aantal]]*INDEX(tblProd[VerkPrijs],MATCH(tblVerkBerek[[#This Row],[Prod]],tblProd[Product],0))</f>
        <v>2600</v>
      </c>
      <c r="J996" s="5">
        <f>tblVerkBerek[[#This Row],[Omzet]]-tblVerkBerek[[#This Row],[Kosten]]</f>
        <v>650</v>
      </c>
      <c r="K996" s="4">
        <f>INDEX(tblKlant[Korting],MATCH(tblVerkBerek[[#This Row],[Klant]],tblKlant[Klant],0))</f>
        <v>0.01</v>
      </c>
      <c r="L996" s="5">
        <f>tblVerkBerek[[#This Row],[Omzet]]*(1-tblVerkBerek[[#This Row],[Korting]])-tblVerkBerek[[#This Row],[Kosten]]</f>
        <v>624</v>
      </c>
    </row>
    <row r="997" spans="2:12" x14ac:dyDescent="0.3">
      <c r="B997" s="1">
        <v>43947</v>
      </c>
      <c r="C997" t="s">
        <v>13</v>
      </c>
      <c r="D997" t="s">
        <v>7</v>
      </c>
      <c r="E997">
        <v>11</v>
      </c>
      <c r="F997" t="str">
        <f>INDEX(tblKlant[Regio],MATCH(tblVerkBerek[[#This Row],[Klant]],tblKlant[Klant],0))</f>
        <v>Zuid</v>
      </c>
      <c r="G997" t="str">
        <f>INDEX(tblProd[ProdNaam],MATCH(tblVerkBerek[[#This Row],[Prod]],tblProd[Product],0))</f>
        <v>Prod6</v>
      </c>
      <c r="H997" s="5">
        <f>tblVerkBerek[[#This Row],[Aantal]]*INDEX(tblProd[KostPrijs],MATCH(tblVerkBerek[[#This Row],[Prod]],tblProd[Product],0))</f>
        <v>1650</v>
      </c>
      <c r="I997" s="5">
        <f>tblVerkBerek[[#This Row],[Aantal]]*INDEX(tblProd[VerkPrijs],MATCH(tblVerkBerek[[#This Row],[Prod]],tblProd[Product],0))</f>
        <v>2200</v>
      </c>
      <c r="J997" s="5">
        <f>tblVerkBerek[[#This Row],[Omzet]]-tblVerkBerek[[#This Row],[Kosten]]</f>
        <v>550</v>
      </c>
      <c r="K997" s="4">
        <f>INDEX(tblKlant[Korting],MATCH(tblVerkBerek[[#This Row],[Klant]],tblKlant[Klant],0))</f>
        <v>0.05</v>
      </c>
      <c r="L997" s="5">
        <f>tblVerkBerek[[#This Row],[Omzet]]*(1-tblVerkBerek[[#This Row],[Korting]])-tblVerkBerek[[#This Row],[Kosten]]</f>
        <v>440</v>
      </c>
    </row>
    <row r="998" spans="2:12" x14ac:dyDescent="0.3">
      <c r="B998" s="1">
        <v>43768</v>
      </c>
      <c r="C998" t="s">
        <v>8</v>
      </c>
      <c r="D998" t="s">
        <v>19</v>
      </c>
      <c r="E998">
        <v>8</v>
      </c>
      <c r="F998" t="str">
        <f>INDEX(tblKlant[Regio],MATCH(tblVerkBerek[[#This Row],[Klant]],tblKlant[Klant],0))</f>
        <v>Zuid</v>
      </c>
      <c r="G998" t="str">
        <f>INDEX(tblProd[ProdNaam],MATCH(tblVerkBerek[[#This Row],[Prod]],tblProd[Product],0))</f>
        <v>Prod2</v>
      </c>
      <c r="H998" s="5">
        <f>tblVerkBerek[[#This Row],[Aantal]]*INDEX(tblProd[KostPrijs],MATCH(tblVerkBerek[[#This Row],[Prod]],tblProd[Product],0))</f>
        <v>880</v>
      </c>
      <c r="I998" s="5">
        <f>tblVerkBerek[[#This Row],[Aantal]]*INDEX(tblProd[VerkPrijs],MATCH(tblVerkBerek[[#This Row],[Prod]],tblProd[Product],0))</f>
        <v>1080</v>
      </c>
      <c r="J998" s="5">
        <f>tblVerkBerek[[#This Row],[Omzet]]-tblVerkBerek[[#This Row],[Kosten]]</f>
        <v>200</v>
      </c>
      <c r="K998" s="4">
        <f>INDEX(tblKlant[Korting],MATCH(tblVerkBerek[[#This Row],[Klant]],tblKlant[Klant],0))</f>
        <v>0.01</v>
      </c>
      <c r="L998" s="5">
        <f>tblVerkBerek[[#This Row],[Omzet]]*(1-tblVerkBerek[[#This Row],[Korting]])-tblVerkBerek[[#This Row],[Kosten]]</f>
        <v>189.20000000000005</v>
      </c>
    </row>
    <row r="999" spans="2:12" x14ac:dyDescent="0.3">
      <c r="B999" s="1">
        <v>43748</v>
      </c>
      <c r="C999" t="s">
        <v>4</v>
      </c>
      <c r="D999" t="s">
        <v>5</v>
      </c>
      <c r="E999">
        <v>20</v>
      </c>
      <c r="F999" t="str">
        <f>INDEX(tblKlant[Regio],MATCH(tblVerkBerek[[#This Row],[Klant]],tblKlant[Klant],0))</f>
        <v>Zuid</v>
      </c>
      <c r="G999" t="str">
        <f>INDEX(tblProd[ProdNaam],MATCH(tblVerkBerek[[#This Row],[Prod]],tblProd[Product],0))</f>
        <v>Prod3</v>
      </c>
      <c r="H999" s="5">
        <f>tblVerkBerek[[#This Row],[Aantal]]*INDEX(tblProd[KostPrijs],MATCH(tblVerkBerek[[#This Row],[Prod]],tblProd[Product],0))</f>
        <v>2400</v>
      </c>
      <c r="I999" s="5">
        <f>tblVerkBerek[[#This Row],[Aantal]]*INDEX(tblProd[VerkPrijs],MATCH(tblVerkBerek[[#This Row],[Prod]],tblProd[Product],0))</f>
        <v>2900</v>
      </c>
      <c r="J999" s="5">
        <f>tblVerkBerek[[#This Row],[Omzet]]-tblVerkBerek[[#This Row],[Kosten]]</f>
        <v>500</v>
      </c>
      <c r="K999" s="4">
        <f>INDEX(tblKlant[Korting],MATCH(tblVerkBerek[[#This Row],[Klant]],tblKlant[Klant],0))</f>
        <v>0.05</v>
      </c>
      <c r="L999" s="5">
        <f>tblVerkBerek[[#This Row],[Omzet]]*(1-tblVerkBerek[[#This Row],[Korting]])-tblVerkBerek[[#This Row],[Kosten]]</f>
        <v>355</v>
      </c>
    </row>
    <row r="1000" spans="2:12" x14ac:dyDescent="0.3">
      <c r="B1000" s="1">
        <v>43807</v>
      </c>
      <c r="C1000" t="s">
        <v>11</v>
      </c>
      <c r="D1000" t="s">
        <v>16</v>
      </c>
      <c r="E1000">
        <v>13</v>
      </c>
      <c r="F1000" t="str">
        <f>INDEX(tblKlant[Regio],MATCH(tblVerkBerek[[#This Row],[Klant]],tblKlant[Klant],0))</f>
        <v>Noord</v>
      </c>
      <c r="G1000" t="str">
        <f>INDEX(tblProd[ProdNaam],MATCH(tblVerkBerek[[#This Row],[Prod]],tblProd[Product],0))</f>
        <v>Prod5</v>
      </c>
      <c r="H1000" s="5">
        <f>tblVerkBerek[[#This Row],[Aantal]]*INDEX(tblProd[KostPrijs],MATCH(tblVerkBerek[[#This Row],[Prod]],tblProd[Product],0))</f>
        <v>1820</v>
      </c>
      <c r="I1000" s="5">
        <f>tblVerkBerek[[#This Row],[Aantal]]*INDEX(tblProd[VerkPrijs],MATCH(tblVerkBerek[[#This Row],[Prod]],tblProd[Product],0))</f>
        <v>2340</v>
      </c>
      <c r="J1000" s="5">
        <f>tblVerkBerek[[#This Row],[Omzet]]-tblVerkBerek[[#This Row],[Kosten]]</f>
        <v>520</v>
      </c>
      <c r="K1000" s="4">
        <f>INDEX(tblKlant[Korting],MATCH(tblVerkBerek[[#This Row],[Klant]],tblKlant[Klant],0))</f>
        <v>0</v>
      </c>
      <c r="L1000" s="5">
        <f>tblVerkBerek[[#This Row],[Omzet]]*(1-tblVerkBerek[[#This Row],[Korting]])-tblVerkBerek[[#This Row],[Kosten]]</f>
        <v>520</v>
      </c>
    </row>
    <row r="1001" spans="2:12" x14ac:dyDescent="0.3">
      <c r="B1001" s="1">
        <v>43221</v>
      </c>
      <c r="C1001" t="s">
        <v>15</v>
      </c>
      <c r="D1001" t="s">
        <v>10</v>
      </c>
      <c r="E1001">
        <v>18</v>
      </c>
      <c r="F1001" t="str">
        <f>INDEX(tblKlant[Regio],MATCH(tblVerkBerek[[#This Row],[Klant]],tblKlant[Klant],0))</f>
        <v>Noord</v>
      </c>
      <c r="G1001" t="str">
        <f>INDEX(tblProd[ProdNaam],MATCH(tblVerkBerek[[#This Row],[Prod]],tblProd[Product],0))</f>
        <v>Prod4</v>
      </c>
      <c r="H1001" s="5">
        <f>tblVerkBerek[[#This Row],[Aantal]]*INDEX(tblProd[KostPrijs],MATCH(tblVerkBerek[[#This Row],[Prod]],tblProd[Product],0))</f>
        <v>2340</v>
      </c>
      <c r="I1001" s="5">
        <f>tblVerkBerek[[#This Row],[Aantal]]*INDEX(tblProd[VerkPrijs],MATCH(tblVerkBerek[[#This Row],[Prod]],tblProd[Product],0))</f>
        <v>2880</v>
      </c>
      <c r="J1001" s="5">
        <f>tblVerkBerek[[#This Row],[Omzet]]-tblVerkBerek[[#This Row],[Kosten]]</f>
        <v>540</v>
      </c>
      <c r="K1001" s="4">
        <f>INDEX(tblKlant[Korting],MATCH(tblVerkBerek[[#This Row],[Klant]],tblKlant[Klant],0))</f>
        <v>0.01</v>
      </c>
      <c r="L1001" s="5">
        <f>tblVerkBerek[[#This Row],[Omzet]]*(1-tblVerkBerek[[#This Row],[Korting]])-tblVerkBerek[[#This Row],[Kosten]]</f>
        <v>511.19999999999982</v>
      </c>
    </row>
    <row r="1002" spans="2:12" x14ac:dyDescent="0.3">
      <c r="B1002" s="1">
        <v>43831</v>
      </c>
      <c r="C1002" t="s">
        <v>12</v>
      </c>
      <c r="D1002" t="s">
        <v>19</v>
      </c>
      <c r="E1002">
        <v>19</v>
      </c>
      <c r="F1002" t="str">
        <f>INDEX(tblKlant[Regio],MATCH(tblVerkBerek[[#This Row],[Klant]],tblKlant[Klant],0))</f>
        <v>Noord</v>
      </c>
      <c r="G1002" t="str">
        <f>INDEX(tblProd[ProdNaam],MATCH(tblVerkBerek[[#This Row],[Prod]],tblProd[Product],0))</f>
        <v>Prod2</v>
      </c>
      <c r="H1002" s="5">
        <f>tblVerkBerek[[#This Row],[Aantal]]*INDEX(tblProd[KostPrijs],MATCH(tblVerkBerek[[#This Row],[Prod]],tblProd[Product],0))</f>
        <v>2090</v>
      </c>
      <c r="I1002" s="5">
        <f>tblVerkBerek[[#This Row],[Aantal]]*INDEX(tblProd[VerkPrijs],MATCH(tblVerkBerek[[#This Row],[Prod]],tblProd[Product],0))</f>
        <v>2565</v>
      </c>
      <c r="J1002" s="5">
        <f>tblVerkBerek[[#This Row],[Omzet]]-tblVerkBerek[[#This Row],[Kosten]]</f>
        <v>475</v>
      </c>
      <c r="K1002" s="4">
        <f>INDEX(tblKlant[Korting],MATCH(tblVerkBerek[[#This Row],[Klant]],tblKlant[Klant],0))</f>
        <v>0.01</v>
      </c>
      <c r="L1002" s="5">
        <f>tblVerkBerek[[#This Row],[Omzet]]*(1-tblVerkBerek[[#This Row],[Korting]])-tblVerkBerek[[#This Row],[Kosten]]</f>
        <v>449.34999999999991</v>
      </c>
    </row>
  </sheetData>
  <pageMargins left="0.75" right="0.75" top="1" bottom="1" header="0.5" footer="0.5"/>
  <pageSetup paperSize="9" orientation="portrait" horizontalDpi="4294967292" verticalDpi="4294967292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O21"/>
  <sheetViews>
    <sheetView zoomScale="70" zoomScaleNormal="70" workbookViewId="0"/>
  </sheetViews>
  <sheetFormatPr defaultColWidth="11.5" defaultRowHeight="15.6" x14ac:dyDescent="0.3"/>
  <cols>
    <col min="1" max="1" width="2.5" customWidth="1"/>
    <col min="2" max="2" width="10.69921875" bestFit="1" customWidth="1"/>
    <col min="3" max="3" width="12.09765625" bestFit="1" customWidth="1"/>
    <col min="4" max="11" width="11.19921875" bestFit="1" customWidth="1"/>
    <col min="12" max="12" width="12.69921875" bestFit="1" customWidth="1"/>
    <col min="13" max="13" width="16.69921875" bestFit="1" customWidth="1"/>
    <col min="14" max="14" width="16.8984375" bestFit="1" customWidth="1"/>
    <col min="15" max="15" width="17.09765625" bestFit="1" customWidth="1"/>
  </cols>
  <sheetData>
    <row r="2" spans="2:15" x14ac:dyDescent="0.3">
      <c r="B2" s="3" t="s">
        <v>57</v>
      </c>
      <c r="C2" t="s">
        <v>45</v>
      </c>
    </row>
    <row r="3" spans="2:15" x14ac:dyDescent="0.3">
      <c r="B3" s="3" t="s">
        <v>1</v>
      </c>
      <c r="C3" t="s">
        <v>45</v>
      </c>
    </row>
    <row r="5" spans="2:15" x14ac:dyDescent="0.3">
      <c r="D5" s="3" t="s">
        <v>20</v>
      </c>
      <c r="E5" s="3" t="s">
        <v>37</v>
      </c>
    </row>
    <row r="6" spans="2:15" x14ac:dyDescent="0.3">
      <c r="D6" t="s">
        <v>22</v>
      </c>
      <c r="H6" t="s">
        <v>23</v>
      </c>
      <c r="L6" t="s">
        <v>40</v>
      </c>
      <c r="M6" t="s">
        <v>53</v>
      </c>
      <c r="N6" t="s">
        <v>87</v>
      </c>
      <c r="O6" t="s">
        <v>41</v>
      </c>
    </row>
    <row r="7" spans="2:15" x14ac:dyDescent="0.3">
      <c r="B7" s="3" t="s">
        <v>27</v>
      </c>
      <c r="C7" s="3" t="s">
        <v>28</v>
      </c>
      <c r="D7" t="s">
        <v>38</v>
      </c>
      <c r="E7" t="s">
        <v>54</v>
      </c>
      <c r="F7" t="s">
        <v>88</v>
      </c>
      <c r="G7" t="s">
        <v>39</v>
      </c>
      <c r="H7" t="s">
        <v>38</v>
      </c>
      <c r="I7" t="s">
        <v>54</v>
      </c>
      <c r="J7" t="s">
        <v>88</v>
      </c>
      <c r="K7" t="s">
        <v>39</v>
      </c>
    </row>
    <row r="8" spans="2:15" x14ac:dyDescent="0.3">
      <c r="B8" t="s">
        <v>29</v>
      </c>
      <c r="C8" t="s">
        <v>30</v>
      </c>
      <c r="D8" s="7">
        <v>783</v>
      </c>
      <c r="E8" s="9">
        <v>1.6379310344827584E-2</v>
      </c>
      <c r="F8" s="6">
        <v>25225</v>
      </c>
      <c r="G8" s="6">
        <v>23259.75</v>
      </c>
      <c r="H8" s="7">
        <v>630</v>
      </c>
      <c r="I8" s="9">
        <v>4.4400000000000002E-2</v>
      </c>
      <c r="J8" s="6">
        <v>20950</v>
      </c>
      <c r="K8" s="6">
        <v>16414.800000000003</v>
      </c>
      <c r="L8" s="7">
        <v>1413</v>
      </c>
      <c r="M8" s="9">
        <v>2.935185185185182E-2</v>
      </c>
      <c r="N8" s="6">
        <v>46175</v>
      </c>
      <c r="O8" s="6">
        <v>39674.550000000003</v>
      </c>
    </row>
    <row r="9" spans="2:15" x14ac:dyDescent="0.3">
      <c r="C9" t="s">
        <v>31</v>
      </c>
      <c r="D9" s="7">
        <v>938</v>
      </c>
      <c r="E9" s="9">
        <v>2.357142857142858E-2</v>
      </c>
      <c r="F9" s="6">
        <v>30705</v>
      </c>
      <c r="G9" s="6">
        <v>26838.649999999998</v>
      </c>
      <c r="H9" s="7">
        <v>662</v>
      </c>
      <c r="I9" s="9">
        <v>3.7234042553191508E-2</v>
      </c>
      <c r="J9" s="6">
        <v>21790</v>
      </c>
      <c r="K9" s="6">
        <v>17921.599999999999</v>
      </c>
      <c r="L9" s="7">
        <v>1600</v>
      </c>
      <c r="M9" s="9">
        <v>2.9059829059829009E-2</v>
      </c>
      <c r="N9" s="6">
        <v>52495</v>
      </c>
      <c r="O9" s="6">
        <v>44760.25</v>
      </c>
    </row>
    <row r="10" spans="2:15" x14ac:dyDescent="0.3">
      <c r="C10" t="s">
        <v>32</v>
      </c>
      <c r="D10" s="7">
        <v>930</v>
      </c>
      <c r="E10" s="9">
        <v>1.4594594594594595E-2</v>
      </c>
      <c r="F10" s="6">
        <v>32100</v>
      </c>
      <c r="G10" s="6">
        <v>29819.250000000004</v>
      </c>
      <c r="H10" s="7">
        <v>546</v>
      </c>
      <c r="I10" s="9">
        <v>3.9523809523809551E-2</v>
      </c>
      <c r="J10" s="6">
        <v>16875</v>
      </c>
      <c r="K10" s="6">
        <v>13481.750000000002</v>
      </c>
      <c r="L10" s="7">
        <v>1476</v>
      </c>
      <c r="M10" s="9">
        <v>2.3620689655172392E-2</v>
      </c>
      <c r="N10" s="6">
        <v>48975</v>
      </c>
      <c r="O10" s="6">
        <v>43301.000000000007</v>
      </c>
    </row>
    <row r="11" spans="2:15" x14ac:dyDescent="0.3">
      <c r="C11" t="s">
        <v>33</v>
      </c>
      <c r="D11" s="7">
        <v>844</v>
      </c>
      <c r="E11" s="9">
        <v>1.7761194029850751E-2</v>
      </c>
      <c r="F11" s="6">
        <v>27215</v>
      </c>
      <c r="G11" s="6">
        <v>24702.749999999996</v>
      </c>
      <c r="H11" s="7">
        <v>670</v>
      </c>
      <c r="I11" s="9">
        <v>3.5882352941176497E-2</v>
      </c>
      <c r="J11" s="6">
        <v>22585</v>
      </c>
      <c r="K11" s="6">
        <v>18461.25</v>
      </c>
      <c r="L11" s="7">
        <v>1514</v>
      </c>
      <c r="M11" s="9">
        <v>2.5593220338983019E-2</v>
      </c>
      <c r="N11" s="6">
        <v>49800</v>
      </c>
      <c r="O11" s="6">
        <v>43164</v>
      </c>
    </row>
    <row r="12" spans="2:15" x14ac:dyDescent="0.3">
      <c r="B12" t="s">
        <v>42</v>
      </c>
      <c r="D12" s="7">
        <v>3495</v>
      </c>
      <c r="E12" s="9">
        <v>1.8104089219330804E-2</v>
      </c>
      <c r="F12" s="6">
        <v>115245</v>
      </c>
      <c r="G12" s="6">
        <v>104620.39999999998</v>
      </c>
      <c r="H12" s="7">
        <v>2508</v>
      </c>
      <c r="I12" s="9">
        <v>3.9263157894736708E-2</v>
      </c>
      <c r="J12" s="6">
        <v>82200</v>
      </c>
      <c r="K12" s="6">
        <v>66279.399999999994</v>
      </c>
      <c r="L12" s="7">
        <v>6003</v>
      </c>
      <c r="M12" s="9">
        <v>2.6862745098039181E-2</v>
      </c>
      <c r="N12" s="6">
        <v>197445</v>
      </c>
      <c r="O12" s="6">
        <v>170899.80000000002</v>
      </c>
    </row>
    <row r="13" spans="2:15" x14ac:dyDescent="0.3">
      <c r="B13" t="s">
        <v>34</v>
      </c>
      <c r="C13" t="s">
        <v>30</v>
      </c>
      <c r="D13" s="7">
        <v>647</v>
      </c>
      <c r="E13" s="9">
        <v>1.7254901960784313E-2</v>
      </c>
      <c r="F13" s="6">
        <v>20040</v>
      </c>
      <c r="G13" s="6">
        <v>18324.95</v>
      </c>
      <c r="H13" s="7">
        <v>500</v>
      </c>
      <c r="I13" s="9">
        <v>4.5897435897435925E-2</v>
      </c>
      <c r="J13" s="6">
        <v>16515</v>
      </c>
      <c r="K13" s="6">
        <v>12819.849999999999</v>
      </c>
      <c r="L13" s="7">
        <v>1147</v>
      </c>
      <c r="M13" s="9">
        <v>2.9666666666666647E-2</v>
      </c>
      <c r="N13" s="6">
        <v>36555</v>
      </c>
      <c r="O13" s="6">
        <v>31144.800000000003</v>
      </c>
    </row>
    <row r="14" spans="2:15" x14ac:dyDescent="0.3">
      <c r="C14" t="s">
        <v>31</v>
      </c>
      <c r="D14" s="7">
        <v>1024</v>
      </c>
      <c r="E14" s="9">
        <v>2.205128205128206E-2</v>
      </c>
      <c r="F14" s="6">
        <v>33020</v>
      </c>
      <c r="G14" s="6">
        <v>28979.249999999996</v>
      </c>
      <c r="H14" s="7">
        <v>462</v>
      </c>
      <c r="I14" s="9">
        <v>3.2000000000000015E-2</v>
      </c>
      <c r="J14" s="6">
        <v>14890</v>
      </c>
      <c r="K14" s="6">
        <v>12487.1</v>
      </c>
      <c r="L14" s="7">
        <v>1486</v>
      </c>
      <c r="M14" s="9">
        <v>2.5423728813559279E-2</v>
      </c>
      <c r="N14" s="6">
        <v>47910</v>
      </c>
      <c r="O14" s="6">
        <v>41466.350000000013</v>
      </c>
    </row>
    <row r="15" spans="2:15" x14ac:dyDescent="0.3">
      <c r="C15" t="s">
        <v>32</v>
      </c>
      <c r="D15" s="7">
        <v>744</v>
      </c>
      <c r="E15" s="9">
        <v>2.3064516129032264E-2</v>
      </c>
      <c r="F15" s="6">
        <v>24435</v>
      </c>
      <c r="G15" s="6">
        <v>21642.299999999996</v>
      </c>
      <c r="H15" s="7">
        <v>532</v>
      </c>
      <c r="I15" s="9">
        <v>4.0000000000000022E-2</v>
      </c>
      <c r="J15" s="6">
        <v>18195</v>
      </c>
      <c r="K15" s="6">
        <v>14816.85</v>
      </c>
      <c r="L15" s="7">
        <v>1276</v>
      </c>
      <c r="M15" s="9">
        <v>2.9705882352941141E-2</v>
      </c>
      <c r="N15" s="6">
        <v>42630</v>
      </c>
      <c r="O15" s="6">
        <v>36459.149999999994</v>
      </c>
    </row>
    <row r="16" spans="2:15" x14ac:dyDescent="0.3">
      <c r="C16" t="s">
        <v>33</v>
      </c>
      <c r="D16" s="7">
        <v>834</v>
      </c>
      <c r="E16" s="9">
        <v>2.205882352941177E-2</v>
      </c>
      <c r="F16" s="6">
        <v>27550</v>
      </c>
      <c r="G16" s="6">
        <v>24882.1</v>
      </c>
      <c r="H16" s="7">
        <v>342</v>
      </c>
      <c r="I16" s="9">
        <v>3.7142857142857151E-2</v>
      </c>
      <c r="J16" s="6">
        <v>11110</v>
      </c>
      <c r="K16" s="6">
        <v>9113.2000000000007</v>
      </c>
      <c r="L16" s="7">
        <v>1176</v>
      </c>
      <c r="M16" s="9">
        <v>2.6458333333333316E-2</v>
      </c>
      <c r="N16" s="6">
        <v>38660</v>
      </c>
      <c r="O16" s="6">
        <v>33995.299999999996</v>
      </c>
    </row>
    <row r="17" spans="2:15" x14ac:dyDescent="0.3">
      <c r="B17" t="s">
        <v>43</v>
      </c>
      <c r="D17" s="7">
        <v>3249</v>
      </c>
      <c r="E17" s="9">
        <v>2.1351351351351307E-2</v>
      </c>
      <c r="F17" s="6">
        <v>105045</v>
      </c>
      <c r="G17" s="6">
        <v>93828.60000000002</v>
      </c>
      <c r="H17" s="7">
        <v>1836</v>
      </c>
      <c r="I17" s="9">
        <v>3.8843537414965865E-2</v>
      </c>
      <c r="J17" s="6">
        <v>60710</v>
      </c>
      <c r="K17" s="6">
        <v>49237</v>
      </c>
      <c r="L17" s="7">
        <v>5085</v>
      </c>
      <c r="M17" s="9">
        <v>2.768472906403938E-2</v>
      </c>
      <c r="N17" s="6">
        <v>165755</v>
      </c>
      <c r="O17" s="6">
        <v>143065.60000000001</v>
      </c>
    </row>
    <row r="18" spans="2:15" x14ac:dyDescent="0.3">
      <c r="B18" t="s">
        <v>35</v>
      </c>
      <c r="C18" t="s">
        <v>30</v>
      </c>
      <c r="D18" s="7">
        <v>726</v>
      </c>
      <c r="E18" s="9">
        <v>1.5084745762711866E-2</v>
      </c>
      <c r="F18" s="6">
        <v>24445</v>
      </c>
      <c r="G18" s="6">
        <v>22902.699999999993</v>
      </c>
      <c r="H18" s="7">
        <v>619</v>
      </c>
      <c r="I18" s="9">
        <v>3.7755102040816349E-2</v>
      </c>
      <c r="J18" s="6">
        <v>19480</v>
      </c>
      <c r="K18" s="6">
        <v>15812.900000000001</v>
      </c>
      <c r="L18" s="7">
        <v>1345</v>
      </c>
      <c r="M18" s="9">
        <v>2.5370370370370345E-2</v>
      </c>
      <c r="N18" s="6">
        <v>43925</v>
      </c>
      <c r="O18" s="6">
        <v>38715.599999999984</v>
      </c>
    </row>
    <row r="19" spans="2:15" x14ac:dyDescent="0.3">
      <c r="C19" t="s">
        <v>31</v>
      </c>
      <c r="D19" s="7">
        <v>187</v>
      </c>
      <c r="E19" s="9">
        <v>3.8235294117647062E-2</v>
      </c>
      <c r="F19" s="6">
        <v>6150</v>
      </c>
      <c r="G19" s="6">
        <v>5164.1499999999996</v>
      </c>
      <c r="H19" s="7">
        <v>124</v>
      </c>
      <c r="I19" s="9">
        <v>3.3999999999999996E-2</v>
      </c>
      <c r="J19" s="6">
        <v>3580</v>
      </c>
      <c r="K19" s="6">
        <v>2865.5999999999995</v>
      </c>
      <c r="L19" s="7">
        <v>311</v>
      </c>
      <c r="M19" s="9">
        <v>3.6666666666666681E-2</v>
      </c>
      <c r="N19" s="6">
        <v>9730</v>
      </c>
      <c r="O19" s="6">
        <v>8029.75</v>
      </c>
    </row>
    <row r="20" spans="2:15" x14ac:dyDescent="0.3">
      <c r="B20" t="s">
        <v>44</v>
      </c>
      <c r="D20" s="7">
        <v>913</v>
      </c>
      <c r="E20" s="9">
        <v>2.0263157894736848E-2</v>
      </c>
      <c r="F20" s="6">
        <v>30595</v>
      </c>
      <c r="G20" s="6">
        <v>28066.849999999995</v>
      </c>
      <c r="H20" s="7">
        <v>743</v>
      </c>
      <c r="I20" s="9">
        <v>3.7118644067796615E-2</v>
      </c>
      <c r="J20" s="6">
        <v>23060</v>
      </c>
      <c r="K20" s="6">
        <v>18678.5</v>
      </c>
      <c r="L20" s="7">
        <v>1656</v>
      </c>
      <c r="M20" s="9">
        <v>2.7629629629629608E-2</v>
      </c>
      <c r="N20" s="6">
        <v>53655</v>
      </c>
      <c r="O20" s="6">
        <v>46745.349999999984</v>
      </c>
    </row>
    <row r="21" spans="2:15" x14ac:dyDescent="0.3">
      <c r="B21" t="s">
        <v>46</v>
      </c>
      <c r="D21" s="7">
        <v>7657</v>
      </c>
      <c r="E21" s="9">
        <v>1.9768211920529702E-2</v>
      </c>
      <c r="F21" s="6">
        <v>250885</v>
      </c>
      <c r="G21" s="6">
        <v>226515.85000000006</v>
      </c>
      <c r="H21" s="7">
        <v>5087</v>
      </c>
      <c r="I21" s="9">
        <v>3.8787878787878927E-2</v>
      </c>
      <c r="J21" s="6">
        <v>165970</v>
      </c>
      <c r="K21" s="6">
        <v>134194.89999999997</v>
      </c>
      <c r="L21" s="7">
        <v>12744</v>
      </c>
      <c r="M21" s="9">
        <v>2.7299999999999977E-2</v>
      </c>
      <c r="N21" s="6">
        <v>416855</v>
      </c>
      <c r="O21" s="6">
        <v>360710.75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EFEE1-5853-4656-AD89-D292E8B84F0E}">
  <dimension ref="B2:Q17"/>
  <sheetViews>
    <sheetView workbookViewId="0"/>
  </sheetViews>
  <sheetFormatPr defaultRowHeight="15.6" x14ac:dyDescent="0.3"/>
  <cols>
    <col min="1" max="1" width="2.5" customWidth="1"/>
    <col min="2" max="2" width="12" bestFit="1" customWidth="1"/>
    <col min="3" max="3" width="7.19921875" bestFit="1" customWidth="1"/>
    <col min="4" max="15" width="11.69921875" bestFit="1" customWidth="1"/>
    <col min="16" max="16" width="15.09765625" bestFit="1" customWidth="1"/>
    <col min="17" max="17" width="16.19921875" bestFit="1" customWidth="1"/>
    <col min="18" max="21" width="21.8984375" bestFit="1" customWidth="1"/>
    <col min="22" max="22" width="20" bestFit="1" customWidth="1"/>
    <col min="23" max="23" width="27.796875" bestFit="1" customWidth="1"/>
    <col min="24" max="24" width="21" bestFit="1" customWidth="1"/>
  </cols>
  <sheetData>
    <row r="2" spans="2:17" x14ac:dyDescent="0.3">
      <c r="D2" s="3" t="s">
        <v>57</v>
      </c>
      <c r="E2" s="3" t="s">
        <v>37</v>
      </c>
    </row>
    <row r="3" spans="2:17" x14ac:dyDescent="0.3">
      <c r="D3" t="s">
        <v>58</v>
      </c>
      <c r="F3" t="s">
        <v>59</v>
      </c>
      <c r="H3" t="s">
        <v>62</v>
      </c>
      <c r="J3" t="s">
        <v>63</v>
      </c>
      <c r="L3" t="s">
        <v>60</v>
      </c>
      <c r="N3" t="s">
        <v>61</v>
      </c>
      <c r="P3" t="s">
        <v>66</v>
      </c>
      <c r="Q3" t="s">
        <v>64</v>
      </c>
    </row>
    <row r="4" spans="2:17" x14ac:dyDescent="0.3">
      <c r="B4" s="3" t="s">
        <v>20</v>
      </c>
      <c r="C4" s="3" t="s">
        <v>1</v>
      </c>
      <c r="D4" t="s">
        <v>67</v>
      </c>
      <c r="E4" t="s">
        <v>65</v>
      </c>
      <c r="F4" t="s">
        <v>67</v>
      </c>
      <c r="G4" t="s">
        <v>65</v>
      </c>
      <c r="H4" t="s">
        <v>67</v>
      </c>
      <c r="I4" t="s">
        <v>65</v>
      </c>
      <c r="J4" t="s">
        <v>67</v>
      </c>
      <c r="K4" t="s">
        <v>65</v>
      </c>
      <c r="L4" t="s">
        <v>67</v>
      </c>
      <c r="M4" t="s">
        <v>65</v>
      </c>
      <c r="N4" t="s">
        <v>67</v>
      </c>
      <c r="O4" t="s">
        <v>65</v>
      </c>
    </row>
    <row r="5" spans="2:17" x14ac:dyDescent="0.3">
      <c r="B5" t="s">
        <v>22</v>
      </c>
      <c r="C5" t="s">
        <v>15</v>
      </c>
      <c r="D5" s="7">
        <v>205</v>
      </c>
      <c r="E5" s="10">
        <v>13.666666666666666</v>
      </c>
      <c r="F5" s="7">
        <v>229</v>
      </c>
      <c r="G5" s="10">
        <v>14.3125</v>
      </c>
      <c r="H5" s="7">
        <v>136</v>
      </c>
      <c r="I5" s="10">
        <v>12.363636363636363</v>
      </c>
      <c r="J5" s="7">
        <v>199</v>
      </c>
      <c r="K5" s="10">
        <v>14.214285714285714</v>
      </c>
      <c r="L5" s="7">
        <v>327</v>
      </c>
      <c r="M5" s="10">
        <v>13.08</v>
      </c>
      <c r="N5" s="7">
        <v>230</v>
      </c>
      <c r="O5" s="10">
        <v>12.777777777777779</v>
      </c>
      <c r="P5" s="7">
        <v>1326</v>
      </c>
      <c r="Q5" s="10">
        <v>13.393939393939394</v>
      </c>
    </row>
    <row r="6" spans="2:17" x14ac:dyDescent="0.3">
      <c r="C6" t="s">
        <v>18</v>
      </c>
      <c r="D6" s="7">
        <v>267</v>
      </c>
      <c r="E6" s="10">
        <v>11.608695652173912</v>
      </c>
      <c r="F6" s="7">
        <v>286</v>
      </c>
      <c r="G6" s="10">
        <v>13.619047619047619</v>
      </c>
      <c r="H6" s="7">
        <v>181</v>
      </c>
      <c r="I6" s="10">
        <v>12.066666666666666</v>
      </c>
      <c r="J6" s="7">
        <v>387</v>
      </c>
      <c r="K6" s="10">
        <v>14.333333333333334</v>
      </c>
      <c r="L6" s="7">
        <v>133</v>
      </c>
      <c r="M6" s="10">
        <v>13.3</v>
      </c>
      <c r="N6" s="7">
        <v>220</v>
      </c>
      <c r="O6" s="10">
        <v>12.941176470588236</v>
      </c>
      <c r="P6" s="7">
        <v>1474</v>
      </c>
      <c r="Q6" s="10">
        <v>13.044247787610619</v>
      </c>
    </row>
    <row r="7" spans="2:17" x14ac:dyDescent="0.3">
      <c r="C7" t="s">
        <v>12</v>
      </c>
      <c r="D7" s="7">
        <v>177</v>
      </c>
      <c r="E7" s="10">
        <v>10.411764705882353</v>
      </c>
      <c r="F7" s="7">
        <v>231</v>
      </c>
      <c r="G7" s="10">
        <v>13.588235294117647</v>
      </c>
      <c r="H7" s="7">
        <v>217</v>
      </c>
      <c r="I7" s="10">
        <v>12.055555555555555</v>
      </c>
      <c r="J7" s="7">
        <v>204</v>
      </c>
      <c r="K7" s="10">
        <v>13.6</v>
      </c>
      <c r="L7" s="7">
        <v>283</v>
      </c>
      <c r="M7" s="10">
        <v>12.304347826086957</v>
      </c>
      <c r="N7" s="7">
        <v>264</v>
      </c>
      <c r="O7" s="10">
        <v>10.56</v>
      </c>
      <c r="P7" s="7">
        <v>1376</v>
      </c>
      <c r="Q7" s="10">
        <v>11.965217391304348</v>
      </c>
    </row>
    <row r="8" spans="2:17" x14ac:dyDescent="0.3">
      <c r="C8" t="s">
        <v>6</v>
      </c>
      <c r="D8" s="7">
        <v>210</v>
      </c>
      <c r="E8" s="10">
        <v>12.352941176470589</v>
      </c>
      <c r="F8" s="7">
        <v>165</v>
      </c>
      <c r="G8" s="10">
        <v>10.3125</v>
      </c>
      <c r="H8" s="7">
        <v>254</v>
      </c>
      <c r="I8" s="10">
        <v>14.111111111111111</v>
      </c>
      <c r="J8" s="7">
        <v>229</v>
      </c>
      <c r="K8" s="10">
        <v>12.722222222222221</v>
      </c>
      <c r="L8" s="7">
        <v>236</v>
      </c>
      <c r="M8" s="10">
        <v>13.111111111111111</v>
      </c>
      <c r="N8" s="7">
        <v>147</v>
      </c>
      <c r="O8" s="10">
        <v>12.25</v>
      </c>
      <c r="P8" s="7">
        <v>1241</v>
      </c>
      <c r="Q8" s="10">
        <v>12.535353535353535</v>
      </c>
    </row>
    <row r="9" spans="2:17" x14ac:dyDescent="0.3">
      <c r="C9" t="s">
        <v>11</v>
      </c>
      <c r="D9" s="7">
        <v>112</v>
      </c>
      <c r="E9" s="10">
        <v>9.3333333333333339</v>
      </c>
      <c r="F9" s="7">
        <v>175</v>
      </c>
      <c r="G9" s="10">
        <v>10.9375</v>
      </c>
      <c r="H9" s="7">
        <v>152</v>
      </c>
      <c r="I9" s="10">
        <v>15.2</v>
      </c>
      <c r="J9" s="7">
        <v>121</v>
      </c>
      <c r="K9" s="10">
        <v>11</v>
      </c>
      <c r="L9" s="7">
        <v>237</v>
      </c>
      <c r="M9" s="10">
        <v>13.166666666666666</v>
      </c>
      <c r="N9" s="7">
        <v>171</v>
      </c>
      <c r="O9" s="10">
        <v>13.153846153846153</v>
      </c>
      <c r="P9" s="7">
        <v>968</v>
      </c>
      <c r="Q9" s="10">
        <v>12.1</v>
      </c>
    </row>
    <row r="10" spans="2:17" x14ac:dyDescent="0.3">
      <c r="C10" t="s">
        <v>9</v>
      </c>
      <c r="D10" s="7">
        <v>250</v>
      </c>
      <c r="E10" s="10">
        <v>13.157894736842104</v>
      </c>
      <c r="F10" s="7">
        <v>163</v>
      </c>
      <c r="G10" s="10">
        <v>13.583333333333334</v>
      </c>
      <c r="H10" s="7">
        <v>253</v>
      </c>
      <c r="I10" s="10">
        <v>13.315789473684211</v>
      </c>
      <c r="J10" s="7">
        <v>156</v>
      </c>
      <c r="K10" s="10">
        <v>13</v>
      </c>
      <c r="L10" s="7">
        <v>231</v>
      </c>
      <c r="M10" s="10">
        <v>12.157894736842104</v>
      </c>
      <c r="N10" s="7">
        <v>219</v>
      </c>
      <c r="O10" s="10">
        <v>12.882352941176471</v>
      </c>
      <c r="P10" s="7">
        <v>1272</v>
      </c>
      <c r="Q10" s="10">
        <v>12.979591836734693</v>
      </c>
    </row>
    <row r="11" spans="2:17" x14ac:dyDescent="0.3">
      <c r="B11" t="s">
        <v>48</v>
      </c>
      <c r="D11" s="7">
        <v>1221</v>
      </c>
      <c r="E11" s="10">
        <v>11.854368932038835</v>
      </c>
      <c r="F11" s="7">
        <v>1249</v>
      </c>
      <c r="G11" s="10">
        <v>12.744897959183673</v>
      </c>
      <c r="H11" s="7">
        <v>1193</v>
      </c>
      <c r="I11" s="10">
        <v>13.109890109890109</v>
      </c>
      <c r="J11" s="7">
        <v>1296</v>
      </c>
      <c r="K11" s="10">
        <v>13.360824742268042</v>
      </c>
      <c r="L11" s="7">
        <v>1447</v>
      </c>
      <c r="M11" s="10">
        <v>12.805309734513274</v>
      </c>
      <c r="N11" s="7">
        <v>1251</v>
      </c>
      <c r="O11" s="10">
        <v>12.264705882352942</v>
      </c>
      <c r="P11" s="7">
        <v>7657</v>
      </c>
      <c r="Q11" s="10">
        <v>12.677152317880795</v>
      </c>
    </row>
    <row r="12" spans="2:17" x14ac:dyDescent="0.3">
      <c r="B12" t="s">
        <v>23</v>
      </c>
      <c r="C12" t="s">
        <v>13</v>
      </c>
      <c r="D12" s="7">
        <v>282</v>
      </c>
      <c r="E12" s="10">
        <v>12.260869565217391</v>
      </c>
      <c r="F12" s="7">
        <v>157</v>
      </c>
      <c r="G12" s="10">
        <v>12.076923076923077</v>
      </c>
      <c r="H12" s="7">
        <v>218</v>
      </c>
      <c r="I12" s="10">
        <v>13.625</v>
      </c>
      <c r="J12" s="7">
        <v>270</v>
      </c>
      <c r="K12" s="10">
        <v>14.210526315789474</v>
      </c>
      <c r="L12" s="7">
        <v>309</v>
      </c>
      <c r="M12" s="10">
        <v>12.875</v>
      </c>
      <c r="N12" s="7">
        <v>197</v>
      </c>
      <c r="O12" s="10">
        <v>13.133333333333333</v>
      </c>
      <c r="P12" s="7">
        <v>1433</v>
      </c>
      <c r="Q12" s="10">
        <v>13.027272727272727</v>
      </c>
    </row>
    <row r="13" spans="2:17" x14ac:dyDescent="0.3">
      <c r="C13" t="s">
        <v>17</v>
      </c>
      <c r="D13" s="7">
        <v>150</v>
      </c>
      <c r="E13" s="10">
        <v>12.5</v>
      </c>
      <c r="F13" s="7">
        <v>227</v>
      </c>
      <c r="G13" s="10">
        <v>12.611111111111111</v>
      </c>
      <c r="H13" s="7">
        <v>228</v>
      </c>
      <c r="I13" s="10">
        <v>12</v>
      </c>
      <c r="J13" s="7">
        <v>182</v>
      </c>
      <c r="K13" s="10">
        <v>11.375</v>
      </c>
      <c r="L13" s="7">
        <v>263</v>
      </c>
      <c r="M13" s="10">
        <v>13.842105263157896</v>
      </c>
      <c r="N13" s="7">
        <v>247</v>
      </c>
      <c r="O13" s="10">
        <v>13</v>
      </c>
      <c r="P13" s="7">
        <v>1297</v>
      </c>
      <c r="Q13" s="10">
        <v>12.592233009708737</v>
      </c>
    </row>
    <row r="14" spans="2:17" x14ac:dyDescent="0.3">
      <c r="C14" t="s">
        <v>8</v>
      </c>
      <c r="D14" s="7">
        <v>206</v>
      </c>
      <c r="E14" s="10">
        <v>12.875</v>
      </c>
      <c r="F14" s="7">
        <v>308</v>
      </c>
      <c r="G14" s="10">
        <v>11.407407407407407</v>
      </c>
      <c r="H14" s="7">
        <v>218</v>
      </c>
      <c r="I14" s="10">
        <v>12.111111111111111</v>
      </c>
      <c r="J14" s="7">
        <v>238</v>
      </c>
      <c r="K14" s="10">
        <v>11.9</v>
      </c>
      <c r="L14" s="7">
        <v>153</v>
      </c>
      <c r="M14" s="10">
        <v>15.3</v>
      </c>
      <c r="N14" s="7">
        <v>242</v>
      </c>
      <c r="O14" s="10">
        <v>12.1</v>
      </c>
      <c r="P14" s="7">
        <v>1365</v>
      </c>
      <c r="Q14" s="10">
        <v>12.297297297297296</v>
      </c>
    </row>
    <row r="15" spans="2:17" x14ac:dyDescent="0.3">
      <c r="C15" t="s">
        <v>4</v>
      </c>
      <c r="D15" s="7">
        <v>58</v>
      </c>
      <c r="E15" s="10">
        <v>11.6</v>
      </c>
      <c r="F15" s="7">
        <v>149</v>
      </c>
      <c r="G15" s="10">
        <v>12.416666666666666</v>
      </c>
      <c r="H15" s="7">
        <v>287</v>
      </c>
      <c r="I15" s="10">
        <v>15.105263157894736</v>
      </c>
      <c r="J15" s="7">
        <v>220</v>
      </c>
      <c r="K15" s="10">
        <v>14.666666666666666</v>
      </c>
      <c r="L15" s="7">
        <v>73</v>
      </c>
      <c r="M15" s="10">
        <v>12.166666666666666</v>
      </c>
      <c r="N15" s="7">
        <v>205</v>
      </c>
      <c r="O15" s="10">
        <v>13.666666666666666</v>
      </c>
      <c r="P15" s="7">
        <v>992</v>
      </c>
      <c r="Q15" s="10">
        <v>13.777777777777779</v>
      </c>
    </row>
    <row r="16" spans="2:17" x14ac:dyDescent="0.3">
      <c r="B16" t="s">
        <v>47</v>
      </c>
      <c r="D16" s="7">
        <v>696</v>
      </c>
      <c r="E16" s="10">
        <v>12.428571428571429</v>
      </c>
      <c r="F16" s="7">
        <v>841</v>
      </c>
      <c r="G16" s="10">
        <v>12.014285714285714</v>
      </c>
      <c r="H16" s="7">
        <v>951</v>
      </c>
      <c r="I16" s="10">
        <v>13.208333333333334</v>
      </c>
      <c r="J16" s="7">
        <v>910</v>
      </c>
      <c r="K16" s="10">
        <v>13</v>
      </c>
      <c r="L16" s="7">
        <v>798</v>
      </c>
      <c r="M16" s="10">
        <v>13.525423728813559</v>
      </c>
      <c r="N16" s="7">
        <v>891</v>
      </c>
      <c r="O16" s="10">
        <v>12.913043478260869</v>
      </c>
      <c r="P16" s="7">
        <v>5087</v>
      </c>
      <c r="Q16" s="10">
        <v>12.845959595959595</v>
      </c>
    </row>
    <row r="17" spans="2:17" x14ac:dyDescent="0.3">
      <c r="B17" t="s">
        <v>46</v>
      </c>
      <c r="D17" s="7">
        <v>1917</v>
      </c>
      <c r="E17" s="10">
        <v>12.056603773584905</v>
      </c>
      <c r="F17" s="7">
        <v>2090</v>
      </c>
      <c r="G17" s="10">
        <v>12.44047619047619</v>
      </c>
      <c r="H17" s="7">
        <v>2144</v>
      </c>
      <c r="I17" s="10">
        <v>13.153374233128835</v>
      </c>
      <c r="J17" s="7">
        <v>2206</v>
      </c>
      <c r="K17" s="10">
        <v>13.209580838323353</v>
      </c>
      <c r="L17" s="7">
        <v>2245</v>
      </c>
      <c r="M17" s="10">
        <v>13.052325581395349</v>
      </c>
      <c r="N17" s="7">
        <v>2142</v>
      </c>
      <c r="O17" s="10">
        <v>12.526315789473685</v>
      </c>
      <c r="P17" s="7">
        <v>12744</v>
      </c>
      <c r="Q17" s="10">
        <v>12.744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A452F-BC8E-4348-9717-8E12A90515E4}">
  <dimension ref="B2:F15"/>
  <sheetViews>
    <sheetView workbookViewId="0"/>
  </sheetViews>
  <sheetFormatPr defaultRowHeight="15.6" x14ac:dyDescent="0.3"/>
  <cols>
    <col min="1" max="1" width="2.5" customWidth="1"/>
    <col min="2" max="2" width="14.09765625" bestFit="1" customWidth="1"/>
    <col min="3" max="3" width="7.19921875" bestFit="1" customWidth="1"/>
    <col min="4" max="4" width="14.09765625" bestFit="1" customWidth="1"/>
    <col min="5" max="5" width="16.09765625" bestFit="1" customWidth="1"/>
    <col min="6" max="6" width="23.296875" bestFit="1" customWidth="1"/>
    <col min="7" max="7" width="14.59765625" bestFit="1" customWidth="1"/>
    <col min="8" max="21" width="23.296875" bestFit="1" customWidth="1"/>
    <col min="22" max="22" width="20" bestFit="1" customWidth="1"/>
    <col min="23" max="23" width="22.09765625" bestFit="1" customWidth="1"/>
    <col min="24" max="24" width="29.19921875" bestFit="1" customWidth="1"/>
  </cols>
  <sheetData>
    <row r="2" spans="2:6" x14ac:dyDescent="0.3">
      <c r="B2" s="3" t="s">
        <v>20</v>
      </c>
      <c r="C2" s="3" t="s">
        <v>1</v>
      </c>
      <c r="D2" t="s">
        <v>49</v>
      </c>
      <c r="E2" t="s">
        <v>55</v>
      </c>
      <c r="F2" t="s">
        <v>56</v>
      </c>
    </row>
    <row r="3" spans="2:6" x14ac:dyDescent="0.3">
      <c r="B3" t="s">
        <v>22</v>
      </c>
      <c r="C3" t="s">
        <v>15</v>
      </c>
      <c r="D3" s="7">
        <v>1326</v>
      </c>
      <c r="E3" s="8">
        <v>99</v>
      </c>
      <c r="F3" s="8">
        <v>92</v>
      </c>
    </row>
    <row r="4" spans="2:6" x14ac:dyDescent="0.3">
      <c r="C4" t="s">
        <v>18</v>
      </c>
      <c r="D4" s="7">
        <v>1474</v>
      </c>
      <c r="E4" s="8">
        <v>113</v>
      </c>
      <c r="F4" s="8">
        <v>105</v>
      </c>
    </row>
    <row r="5" spans="2:6" x14ac:dyDescent="0.3">
      <c r="C5" t="s">
        <v>12</v>
      </c>
      <c r="D5" s="7">
        <v>1376</v>
      </c>
      <c r="E5" s="8">
        <v>115</v>
      </c>
      <c r="F5" s="8">
        <v>109</v>
      </c>
    </row>
    <row r="6" spans="2:6" x14ac:dyDescent="0.3">
      <c r="C6" t="s">
        <v>6</v>
      </c>
      <c r="D6" s="7">
        <v>1241</v>
      </c>
      <c r="E6" s="8">
        <v>99</v>
      </c>
      <c r="F6" s="8">
        <v>97</v>
      </c>
    </row>
    <row r="7" spans="2:6" x14ac:dyDescent="0.3">
      <c r="C7" t="s">
        <v>11</v>
      </c>
      <c r="D7" s="7">
        <v>968</v>
      </c>
      <c r="E7" s="8">
        <v>80</v>
      </c>
      <c r="F7" s="8">
        <v>76</v>
      </c>
    </row>
    <row r="8" spans="2:6" x14ac:dyDescent="0.3">
      <c r="C8" t="s">
        <v>9</v>
      </c>
      <c r="D8" s="7">
        <v>1272</v>
      </c>
      <c r="E8" s="8">
        <v>98</v>
      </c>
      <c r="F8" s="8">
        <v>96</v>
      </c>
    </row>
    <row r="9" spans="2:6" x14ac:dyDescent="0.3">
      <c r="B9" t="s">
        <v>48</v>
      </c>
      <c r="D9" s="7">
        <v>7657</v>
      </c>
      <c r="E9" s="8">
        <v>604</v>
      </c>
      <c r="F9" s="8">
        <v>430</v>
      </c>
    </row>
    <row r="10" spans="2:6" x14ac:dyDescent="0.3">
      <c r="B10" t="s">
        <v>23</v>
      </c>
      <c r="C10" t="s">
        <v>13</v>
      </c>
      <c r="D10" s="7">
        <v>1433</v>
      </c>
      <c r="E10" s="8">
        <v>110</v>
      </c>
      <c r="F10" s="8">
        <v>103</v>
      </c>
    </row>
    <row r="11" spans="2:6" x14ac:dyDescent="0.3">
      <c r="C11" t="s">
        <v>17</v>
      </c>
      <c r="D11" s="7">
        <v>1297</v>
      </c>
      <c r="E11" s="8">
        <v>103</v>
      </c>
      <c r="F11" s="8">
        <v>99</v>
      </c>
    </row>
    <row r="12" spans="2:6" x14ac:dyDescent="0.3">
      <c r="C12" t="s">
        <v>8</v>
      </c>
      <c r="D12" s="7">
        <v>1365</v>
      </c>
      <c r="E12" s="8">
        <v>111</v>
      </c>
      <c r="F12" s="8">
        <v>103</v>
      </c>
    </row>
    <row r="13" spans="2:6" x14ac:dyDescent="0.3">
      <c r="C13" t="s">
        <v>4</v>
      </c>
      <c r="D13" s="7">
        <v>992</v>
      </c>
      <c r="E13" s="8">
        <v>72</v>
      </c>
      <c r="F13" s="8">
        <v>68</v>
      </c>
    </row>
    <row r="14" spans="2:6" x14ac:dyDescent="0.3">
      <c r="B14" t="s">
        <v>47</v>
      </c>
      <c r="D14" s="7">
        <v>5087</v>
      </c>
      <c r="E14" s="8">
        <v>396</v>
      </c>
      <c r="F14" s="8">
        <v>325</v>
      </c>
    </row>
    <row r="15" spans="2:6" x14ac:dyDescent="0.3">
      <c r="B15" t="s">
        <v>46</v>
      </c>
      <c r="D15" s="7">
        <v>12744</v>
      </c>
      <c r="E15" s="8">
        <v>1000</v>
      </c>
      <c r="F15" s="8">
        <v>600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E6317-C592-4491-AA24-518829EAE234}">
  <dimension ref="B2:O44"/>
  <sheetViews>
    <sheetView showGridLines="0" workbookViewId="0"/>
  </sheetViews>
  <sheetFormatPr defaultRowHeight="15.6" x14ac:dyDescent="0.3"/>
  <cols>
    <col min="1" max="1" width="2.5" customWidth="1"/>
    <col min="2" max="2" width="15.19921875" bestFit="1" customWidth="1"/>
    <col min="3" max="3" width="10.19921875" bestFit="1" customWidth="1"/>
    <col min="4" max="4" width="10.59765625" bestFit="1" customWidth="1"/>
    <col min="5" max="14" width="7.3984375" bestFit="1" customWidth="1"/>
    <col min="15" max="15" width="9.59765625" bestFit="1" customWidth="1"/>
  </cols>
  <sheetData>
    <row r="2" spans="2:15" x14ac:dyDescent="0.3">
      <c r="B2" s="3" t="s">
        <v>20</v>
      </c>
      <c r="C2" t="s" vm="2">
        <v>79</v>
      </c>
    </row>
    <row r="3" spans="2:15" x14ac:dyDescent="0.3">
      <c r="B3" s="3" t="s">
        <v>57</v>
      </c>
      <c r="C3" t="s" vm="1">
        <v>79</v>
      </c>
      <c r="E3" s="11">
        <v>6420</v>
      </c>
      <c r="F3" s="12" t="s">
        <v>72</v>
      </c>
      <c r="G3" s="13"/>
      <c r="I3" s="11">
        <v>6109</v>
      </c>
      <c r="J3" s="12" t="s">
        <v>73</v>
      </c>
      <c r="K3" s="13"/>
    </row>
    <row r="5" spans="2:15" x14ac:dyDescent="0.3">
      <c r="E5" s="3" t="s">
        <v>1</v>
      </c>
    </row>
    <row r="6" spans="2:15" x14ac:dyDescent="0.3">
      <c r="B6" s="3" t="s">
        <v>68</v>
      </c>
      <c r="C6" s="3" t="s">
        <v>69</v>
      </c>
      <c r="D6" s="3" t="s">
        <v>37</v>
      </c>
      <c r="E6" t="s">
        <v>15</v>
      </c>
      <c r="F6" t="s">
        <v>13</v>
      </c>
      <c r="G6" t="s">
        <v>18</v>
      </c>
      <c r="H6" t="s">
        <v>12</v>
      </c>
      <c r="I6" t="s">
        <v>17</v>
      </c>
      <c r="J6" t="s">
        <v>6</v>
      </c>
      <c r="K6" t="s">
        <v>8</v>
      </c>
      <c r="L6" t="s">
        <v>4</v>
      </c>
      <c r="M6" t="s">
        <v>11</v>
      </c>
      <c r="N6" t="s">
        <v>9</v>
      </c>
      <c r="O6" t="s">
        <v>46</v>
      </c>
    </row>
    <row r="7" spans="2:15" x14ac:dyDescent="0.3">
      <c r="B7">
        <v>2018</v>
      </c>
      <c r="C7">
        <v>1</v>
      </c>
      <c r="D7" t="s">
        <v>3</v>
      </c>
      <c r="E7" s="15">
        <v>119</v>
      </c>
      <c r="F7" s="15">
        <v>206</v>
      </c>
      <c r="G7" s="15">
        <v>200</v>
      </c>
      <c r="H7" s="15">
        <v>105</v>
      </c>
      <c r="I7" s="15">
        <v>200</v>
      </c>
      <c r="J7" s="15">
        <v>104</v>
      </c>
      <c r="K7" s="15">
        <v>79</v>
      </c>
      <c r="L7" s="15">
        <v>145</v>
      </c>
      <c r="M7" s="15">
        <v>152</v>
      </c>
      <c r="N7" s="15">
        <v>103</v>
      </c>
      <c r="O7" s="15">
        <v>1413</v>
      </c>
    </row>
    <row r="8" spans="2:15" ht="7.8" customHeight="1" x14ac:dyDescent="0.3">
      <c r="D8" s="16" t="s">
        <v>76</v>
      </c>
      <c r="E8" s="14">
        <v>3620</v>
      </c>
      <c r="F8" s="14">
        <v>6560</v>
      </c>
      <c r="G8" s="14">
        <v>6245</v>
      </c>
      <c r="H8" s="14">
        <v>3715</v>
      </c>
      <c r="I8" s="14">
        <v>6215</v>
      </c>
      <c r="J8" s="14">
        <v>3470</v>
      </c>
      <c r="K8" s="14">
        <v>2585</v>
      </c>
      <c r="L8" s="14">
        <v>5590</v>
      </c>
      <c r="M8" s="14">
        <v>4785</v>
      </c>
      <c r="N8" s="14">
        <v>3390</v>
      </c>
      <c r="O8" s="14">
        <v>46175</v>
      </c>
    </row>
    <row r="9" spans="2:15" ht="7.8" customHeight="1" x14ac:dyDescent="0.3">
      <c r="D9" s="16" t="s">
        <v>36</v>
      </c>
      <c r="E9" s="14">
        <v>3444.0000000000005</v>
      </c>
      <c r="F9" s="14">
        <v>4980.5</v>
      </c>
      <c r="G9" s="14">
        <v>6245</v>
      </c>
      <c r="H9" s="14">
        <v>3539.75</v>
      </c>
      <c r="I9" s="14">
        <v>4666.75</v>
      </c>
      <c r="J9" s="14">
        <v>3470</v>
      </c>
      <c r="K9" s="14">
        <v>2459.5499999999997</v>
      </c>
      <c r="L9" s="14">
        <v>4308</v>
      </c>
      <c r="M9" s="14">
        <v>4785</v>
      </c>
      <c r="N9" s="14">
        <v>1776</v>
      </c>
      <c r="O9" s="14">
        <v>39674.550000000003</v>
      </c>
    </row>
    <row r="10" spans="2:15" x14ac:dyDescent="0.3"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spans="2:15" x14ac:dyDescent="0.3">
      <c r="C11">
        <v>2</v>
      </c>
      <c r="D11" t="s">
        <v>3</v>
      </c>
      <c r="E11" s="15">
        <v>188</v>
      </c>
      <c r="F11" s="15">
        <v>153</v>
      </c>
      <c r="G11" s="15">
        <v>136</v>
      </c>
      <c r="H11" s="15">
        <v>137</v>
      </c>
      <c r="I11" s="15">
        <v>168</v>
      </c>
      <c r="J11" s="15">
        <v>188</v>
      </c>
      <c r="K11" s="15">
        <v>209</v>
      </c>
      <c r="L11" s="15">
        <v>132</v>
      </c>
      <c r="M11" s="15">
        <v>76</v>
      </c>
      <c r="N11" s="15">
        <v>213</v>
      </c>
      <c r="O11" s="15">
        <v>1600</v>
      </c>
    </row>
    <row r="12" spans="2:15" ht="7.8" customHeight="1" x14ac:dyDescent="0.3">
      <c r="D12" s="16" t="s">
        <v>76</v>
      </c>
      <c r="E12" s="14">
        <v>6510</v>
      </c>
      <c r="F12" s="14">
        <v>4875</v>
      </c>
      <c r="G12" s="14">
        <v>4240</v>
      </c>
      <c r="H12" s="14">
        <v>4645</v>
      </c>
      <c r="I12" s="14">
        <v>5450</v>
      </c>
      <c r="J12" s="14">
        <v>5635</v>
      </c>
      <c r="K12" s="14">
        <v>7425</v>
      </c>
      <c r="L12" s="14">
        <v>4040</v>
      </c>
      <c r="M12" s="14">
        <v>2540</v>
      </c>
      <c r="N12" s="14">
        <v>7135</v>
      </c>
      <c r="O12" s="14">
        <v>52495</v>
      </c>
    </row>
    <row r="13" spans="2:15" ht="7.8" customHeight="1" x14ac:dyDescent="0.3">
      <c r="D13" s="16" t="s">
        <v>36</v>
      </c>
      <c r="E13" s="14">
        <v>6202.9999999999991</v>
      </c>
      <c r="F13" s="14">
        <v>3678.75</v>
      </c>
      <c r="G13" s="14">
        <v>4240</v>
      </c>
      <c r="H13" s="14">
        <v>4423.1499999999996</v>
      </c>
      <c r="I13" s="14">
        <v>4132</v>
      </c>
      <c r="J13" s="14">
        <v>5635</v>
      </c>
      <c r="K13" s="14">
        <v>7076.3500000000022</v>
      </c>
      <c r="L13" s="14">
        <v>3034.5</v>
      </c>
      <c r="M13" s="14">
        <v>2540</v>
      </c>
      <c r="N13" s="14">
        <v>3797.5</v>
      </c>
      <c r="O13" s="14">
        <v>44760.25</v>
      </c>
    </row>
    <row r="14" spans="2:15" x14ac:dyDescent="0.3"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2:15" x14ac:dyDescent="0.3">
      <c r="C15">
        <v>3</v>
      </c>
      <c r="D15" t="s">
        <v>3</v>
      </c>
      <c r="E15" s="15">
        <v>190</v>
      </c>
      <c r="F15" s="15">
        <v>163</v>
      </c>
      <c r="G15" s="15">
        <v>188</v>
      </c>
      <c r="H15" s="15">
        <v>161</v>
      </c>
      <c r="I15" s="15">
        <v>164</v>
      </c>
      <c r="J15" s="15">
        <v>172</v>
      </c>
      <c r="K15" s="15">
        <v>140</v>
      </c>
      <c r="L15" s="15">
        <v>79</v>
      </c>
      <c r="M15" s="15">
        <v>113</v>
      </c>
      <c r="N15" s="15">
        <v>106</v>
      </c>
      <c r="O15" s="15">
        <v>1476</v>
      </c>
    </row>
    <row r="16" spans="2:15" ht="7.8" customHeight="1" x14ac:dyDescent="0.3">
      <c r="D16" s="16" t="s">
        <v>76</v>
      </c>
      <c r="E16" s="14">
        <v>6770</v>
      </c>
      <c r="F16" s="14">
        <v>4605</v>
      </c>
      <c r="G16" s="14">
        <v>6160</v>
      </c>
      <c r="H16" s="14">
        <v>5925</v>
      </c>
      <c r="I16" s="14">
        <v>5840</v>
      </c>
      <c r="J16" s="14">
        <v>5605</v>
      </c>
      <c r="K16" s="14">
        <v>3870</v>
      </c>
      <c r="L16" s="14">
        <v>2560</v>
      </c>
      <c r="M16" s="14">
        <v>4060</v>
      </c>
      <c r="N16" s="14">
        <v>3580</v>
      </c>
      <c r="O16" s="14">
        <v>48975</v>
      </c>
    </row>
    <row r="17" spans="2:15" ht="7.8" customHeight="1" x14ac:dyDescent="0.3">
      <c r="D17" s="16" t="s">
        <v>36</v>
      </c>
      <c r="E17" s="14">
        <v>6462.9</v>
      </c>
      <c r="F17" s="14">
        <v>3405.75</v>
      </c>
      <c r="G17" s="14">
        <v>6160</v>
      </c>
      <c r="H17" s="14">
        <v>5652.35</v>
      </c>
      <c r="I17" s="14">
        <v>4476</v>
      </c>
      <c r="J17" s="14">
        <v>5605</v>
      </c>
      <c r="K17" s="14">
        <v>3668.0000000000005</v>
      </c>
      <c r="L17" s="14">
        <v>1932</v>
      </c>
      <c r="M17" s="14">
        <v>4060</v>
      </c>
      <c r="N17" s="14">
        <v>1879</v>
      </c>
      <c r="O17" s="14">
        <v>43301</v>
      </c>
    </row>
    <row r="18" spans="2:15" x14ac:dyDescent="0.3"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2:15" x14ac:dyDescent="0.3">
      <c r="C19">
        <v>4</v>
      </c>
      <c r="D19" t="s">
        <v>3</v>
      </c>
      <c r="E19" s="15">
        <v>194</v>
      </c>
      <c r="F19" s="15">
        <v>169</v>
      </c>
      <c r="G19" s="15">
        <v>156</v>
      </c>
      <c r="H19" s="15">
        <v>170</v>
      </c>
      <c r="I19" s="15">
        <v>156</v>
      </c>
      <c r="J19" s="15">
        <v>116</v>
      </c>
      <c r="K19" s="15">
        <v>211</v>
      </c>
      <c r="L19" s="15">
        <v>134</v>
      </c>
      <c r="M19" s="15">
        <v>83</v>
      </c>
      <c r="N19" s="15">
        <v>125</v>
      </c>
      <c r="O19" s="15">
        <v>1514</v>
      </c>
    </row>
    <row r="20" spans="2:15" ht="7.8" customHeight="1" x14ac:dyDescent="0.3">
      <c r="D20" s="16" t="s">
        <v>76</v>
      </c>
      <c r="E20" s="14">
        <v>6420</v>
      </c>
      <c r="F20" s="14">
        <v>5595</v>
      </c>
      <c r="G20" s="14">
        <v>4555</v>
      </c>
      <c r="H20" s="14">
        <v>5085</v>
      </c>
      <c r="I20" s="14">
        <v>6150</v>
      </c>
      <c r="J20" s="14">
        <v>4045</v>
      </c>
      <c r="K20" s="14">
        <v>6375</v>
      </c>
      <c r="L20" s="14">
        <v>4465</v>
      </c>
      <c r="M20" s="14">
        <v>3195</v>
      </c>
      <c r="N20" s="14">
        <v>3915</v>
      </c>
      <c r="O20" s="14">
        <v>49800</v>
      </c>
    </row>
    <row r="21" spans="2:15" ht="7.8" customHeight="1" x14ac:dyDescent="0.3">
      <c r="D21" s="16" t="s">
        <v>36</v>
      </c>
      <c r="E21" s="14">
        <v>6109</v>
      </c>
      <c r="F21" s="14">
        <v>4263.75</v>
      </c>
      <c r="G21" s="14">
        <v>4555</v>
      </c>
      <c r="H21" s="14">
        <v>4825.25</v>
      </c>
      <c r="I21" s="14">
        <v>4767</v>
      </c>
      <c r="J21" s="14">
        <v>4045</v>
      </c>
      <c r="K21" s="14">
        <v>6062.2499999999991</v>
      </c>
      <c r="L21" s="14">
        <v>3368.25</v>
      </c>
      <c r="M21" s="14">
        <v>3195</v>
      </c>
      <c r="N21" s="14">
        <v>1973.5</v>
      </c>
      <c r="O21" s="14">
        <v>43164</v>
      </c>
    </row>
    <row r="22" spans="2:15" x14ac:dyDescent="0.3"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</row>
    <row r="23" spans="2:15" x14ac:dyDescent="0.3">
      <c r="B23" t="s">
        <v>70</v>
      </c>
      <c r="E23" s="15">
        <v>691</v>
      </c>
      <c r="F23" s="15">
        <v>691</v>
      </c>
      <c r="G23" s="15">
        <v>680</v>
      </c>
      <c r="H23" s="15">
        <v>573</v>
      </c>
      <c r="I23" s="15">
        <v>688</v>
      </c>
      <c r="J23" s="15">
        <v>580</v>
      </c>
      <c r="K23" s="15">
        <v>639</v>
      </c>
      <c r="L23" s="15">
        <v>490</v>
      </c>
      <c r="M23" s="15">
        <v>424</v>
      </c>
      <c r="N23" s="15">
        <v>547</v>
      </c>
      <c r="O23" s="15">
        <v>6003</v>
      </c>
    </row>
    <row r="24" spans="2:15" x14ac:dyDescent="0.3">
      <c r="B24" t="s">
        <v>77</v>
      </c>
      <c r="E24" s="14">
        <v>23320</v>
      </c>
      <c r="F24" s="14">
        <v>21635</v>
      </c>
      <c r="G24" s="14">
        <v>21200</v>
      </c>
      <c r="H24" s="14">
        <v>19370</v>
      </c>
      <c r="I24" s="14">
        <v>23655</v>
      </c>
      <c r="J24" s="14">
        <v>18755</v>
      </c>
      <c r="K24" s="14">
        <v>20255</v>
      </c>
      <c r="L24" s="14">
        <v>16655</v>
      </c>
      <c r="M24" s="14">
        <v>14580</v>
      </c>
      <c r="N24" s="14">
        <v>18020</v>
      </c>
      <c r="O24" s="14">
        <v>197445</v>
      </c>
    </row>
    <row r="25" spans="2:15" x14ac:dyDescent="0.3">
      <c r="B25" t="s">
        <v>74</v>
      </c>
      <c r="E25" s="14">
        <v>22218.9</v>
      </c>
      <c r="F25" s="14">
        <v>16328.75</v>
      </c>
      <c r="G25" s="14">
        <v>21200</v>
      </c>
      <c r="H25" s="14">
        <v>18440.5</v>
      </c>
      <c r="I25" s="14">
        <v>18041.75</v>
      </c>
      <c r="J25" s="14">
        <v>18755</v>
      </c>
      <c r="K25" s="14">
        <v>19266.150000000005</v>
      </c>
      <c r="L25" s="14">
        <v>12642.75</v>
      </c>
      <c r="M25" s="14">
        <v>14580</v>
      </c>
      <c r="N25" s="14">
        <v>9426</v>
      </c>
      <c r="O25" s="14">
        <v>170899.8</v>
      </c>
    </row>
    <row r="26" spans="2:15" x14ac:dyDescent="0.3">
      <c r="B26">
        <v>2019</v>
      </c>
      <c r="C26">
        <v>1</v>
      </c>
      <c r="D26" t="s">
        <v>3</v>
      </c>
      <c r="E26" s="15">
        <v>77</v>
      </c>
      <c r="F26" s="15">
        <v>206</v>
      </c>
      <c r="G26" s="15">
        <v>92</v>
      </c>
      <c r="H26" s="15">
        <v>136</v>
      </c>
      <c r="I26" s="15">
        <v>112</v>
      </c>
      <c r="J26" s="15">
        <v>76</v>
      </c>
      <c r="K26" s="15">
        <v>46</v>
      </c>
      <c r="L26" s="15">
        <v>136</v>
      </c>
      <c r="M26" s="15">
        <v>171</v>
      </c>
      <c r="N26" s="15">
        <v>95</v>
      </c>
      <c r="O26" s="15">
        <v>1147</v>
      </c>
    </row>
    <row r="27" spans="2:15" ht="7.8" customHeight="1" x14ac:dyDescent="0.3">
      <c r="D27" s="16" t="s">
        <v>76</v>
      </c>
      <c r="E27" s="14">
        <v>2720</v>
      </c>
      <c r="F27" s="14">
        <v>7060</v>
      </c>
      <c r="G27" s="14">
        <v>3100</v>
      </c>
      <c r="H27" s="14">
        <v>3875</v>
      </c>
      <c r="I27" s="14">
        <v>3350</v>
      </c>
      <c r="J27" s="14">
        <v>2440</v>
      </c>
      <c r="K27" s="14">
        <v>1510</v>
      </c>
      <c r="L27" s="14">
        <v>4595</v>
      </c>
      <c r="M27" s="14">
        <v>5385</v>
      </c>
      <c r="N27" s="14">
        <v>2520</v>
      </c>
      <c r="O27" s="14">
        <v>36555</v>
      </c>
    </row>
    <row r="28" spans="2:15" ht="7.8" customHeight="1" x14ac:dyDescent="0.3">
      <c r="D28" s="16" t="s">
        <v>36</v>
      </c>
      <c r="E28" s="14">
        <v>2591.6</v>
      </c>
      <c r="F28" s="14">
        <v>5395</v>
      </c>
      <c r="G28" s="14">
        <v>3100</v>
      </c>
      <c r="H28" s="14">
        <v>3671.3500000000004</v>
      </c>
      <c r="I28" s="14">
        <v>2490</v>
      </c>
      <c r="J28" s="14">
        <v>2440</v>
      </c>
      <c r="K28" s="14">
        <v>1437.1000000000004</v>
      </c>
      <c r="L28" s="14">
        <v>3497.75</v>
      </c>
      <c r="M28" s="14">
        <v>5385</v>
      </c>
      <c r="N28" s="14">
        <v>1137</v>
      </c>
      <c r="O28" s="14">
        <v>31144.799999999999</v>
      </c>
    </row>
    <row r="29" spans="2:15" x14ac:dyDescent="0.3"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2:15" x14ac:dyDescent="0.3">
      <c r="C30">
        <v>2</v>
      </c>
      <c r="D30" t="s">
        <v>3</v>
      </c>
      <c r="E30" s="15">
        <v>176</v>
      </c>
      <c r="F30" s="15">
        <v>94</v>
      </c>
      <c r="G30" s="15">
        <v>224</v>
      </c>
      <c r="H30" s="15">
        <v>235</v>
      </c>
      <c r="I30" s="15">
        <v>102</v>
      </c>
      <c r="J30" s="15">
        <v>134</v>
      </c>
      <c r="K30" s="15">
        <v>202</v>
      </c>
      <c r="L30" s="15">
        <v>64</v>
      </c>
      <c r="M30" s="15">
        <v>39</v>
      </c>
      <c r="N30" s="15">
        <v>216</v>
      </c>
      <c r="O30" s="15">
        <v>1486</v>
      </c>
    </row>
    <row r="31" spans="2:15" ht="7.8" customHeight="1" x14ac:dyDescent="0.3">
      <c r="D31" s="16" t="s">
        <v>76</v>
      </c>
      <c r="E31" s="14">
        <v>6165</v>
      </c>
      <c r="F31" s="14">
        <v>3225</v>
      </c>
      <c r="G31" s="14">
        <v>6650</v>
      </c>
      <c r="H31" s="14">
        <v>7960</v>
      </c>
      <c r="I31" s="14">
        <v>3015</v>
      </c>
      <c r="J31" s="14">
        <v>4330</v>
      </c>
      <c r="K31" s="14">
        <v>6150</v>
      </c>
      <c r="L31" s="14">
        <v>2500</v>
      </c>
      <c r="M31" s="14">
        <v>1175</v>
      </c>
      <c r="N31" s="14">
        <v>6740</v>
      </c>
      <c r="O31" s="14">
        <v>47910</v>
      </c>
    </row>
    <row r="32" spans="2:15" ht="7.8" customHeight="1" x14ac:dyDescent="0.3">
      <c r="D32" s="16" t="s">
        <v>36</v>
      </c>
      <c r="E32" s="14">
        <v>5871.25</v>
      </c>
      <c r="F32" s="14">
        <v>2449.75</v>
      </c>
      <c r="G32" s="14">
        <v>6650</v>
      </c>
      <c r="H32" s="14">
        <v>7585.0000000000009</v>
      </c>
      <c r="I32" s="14">
        <v>2247.75</v>
      </c>
      <c r="J32" s="14">
        <v>4330</v>
      </c>
      <c r="K32" s="14">
        <v>5841.1</v>
      </c>
      <c r="L32" s="14">
        <v>1948.5</v>
      </c>
      <c r="M32" s="14">
        <v>1175</v>
      </c>
      <c r="N32" s="14">
        <v>3368</v>
      </c>
      <c r="O32" s="14">
        <v>41466.350000000006</v>
      </c>
    </row>
    <row r="33" spans="2:15" x14ac:dyDescent="0.3"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4" spans="2:15" x14ac:dyDescent="0.3">
      <c r="C34">
        <v>3</v>
      </c>
      <c r="D34" t="s">
        <v>3</v>
      </c>
      <c r="E34" s="15">
        <v>66</v>
      </c>
      <c r="F34" s="15">
        <v>170</v>
      </c>
      <c r="G34" s="15">
        <v>199</v>
      </c>
      <c r="H34" s="15">
        <v>91</v>
      </c>
      <c r="I34" s="15">
        <v>165</v>
      </c>
      <c r="J34" s="15">
        <v>182</v>
      </c>
      <c r="K34" s="15">
        <v>148</v>
      </c>
      <c r="L34" s="15">
        <v>49</v>
      </c>
      <c r="M34" s="15">
        <v>47</v>
      </c>
      <c r="N34" s="15">
        <v>159</v>
      </c>
      <c r="O34" s="15">
        <v>1276</v>
      </c>
    </row>
    <row r="35" spans="2:15" ht="7.8" customHeight="1" x14ac:dyDescent="0.3">
      <c r="D35" s="16" t="s">
        <v>76</v>
      </c>
      <c r="E35" s="14">
        <v>2270</v>
      </c>
      <c r="F35" s="14">
        <v>5705</v>
      </c>
      <c r="G35" s="14">
        <v>6725</v>
      </c>
      <c r="H35" s="14">
        <v>3460</v>
      </c>
      <c r="I35" s="14">
        <v>6090</v>
      </c>
      <c r="J35" s="14">
        <v>5455</v>
      </c>
      <c r="K35" s="14">
        <v>4900</v>
      </c>
      <c r="L35" s="14">
        <v>1500</v>
      </c>
      <c r="M35" s="14">
        <v>1175</v>
      </c>
      <c r="N35" s="14">
        <v>5350</v>
      </c>
      <c r="O35" s="14">
        <v>42630</v>
      </c>
    </row>
    <row r="36" spans="2:15" ht="7.8" customHeight="1" x14ac:dyDescent="0.3">
      <c r="D36" s="16" t="s">
        <v>36</v>
      </c>
      <c r="E36" s="14">
        <v>2167.1</v>
      </c>
      <c r="F36" s="14">
        <v>4342.25</v>
      </c>
      <c r="G36" s="14">
        <v>6725</v>
      </c>
      <c r="H36" s="14">
        <v>3304.2000000000003</v>
      </c>
      <c r="I36" s="14">
        <v>4684</v>
      </c>
      <c r="J36" s="14">
        <v>5455</v>
      </c>
      <c r="K36" s="14">
        <v>4668.1000000000004</v>
      </c>
      <c r="L36" s="14">
        <v>1122.5</v>
      </c>
      <c r="M36" s="14">
        <v>1175</v>
      </c>
      <c r="N36" s="14">
        <v>2816</v>
      </c>
      <c r="O36" s="14">
        <v>36459.149999999994</v>
      </c>
    </row>
    <row r="37" spans="2:15" x14ac:dyDescent="0.3"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2:15" x14ac:dyDescent="0.3">
      <c r="C38">
        <v>4</v>
      </c>
      <c r="D38" t="s">
        <v>3</v>
      </c>
      <c r="E38" s="15">
        <v>116</v>
      </c>
      <c r="F38" s="15">
        <v>145</v>
      </c>
      <c r="G38" s="15">
        <v>196</v>
      </c>
      <c r="H38" s="15">
        <v>118</v>
      </c>
      <c r="I38" s="15">
        <v>33</v>
      </c>
      <c r="J38" s="15">
        <v>101</v>
      </c>
      <c r="K38" s="15">
        <v>115</v>
      </c>
      <c r="L38" s="15">
        <v>49</v>
      </c>
      <c r="M38" s="15">
        <v>162</v>
      </c>
      <c r="N38" s="15">
        <v>141</v>
      </c>
      <c r="O38" s="15">
        <v>1176</v>
      </c>
    </row>
    <row r="39" spans="2:15" ht="7.8" customHeight="1" x14ac:dyDescent="0.3">
      <c r="D39" s="16" t="s">
        <v>76</v>
      </c>
      <c r="E39" s="14">
        <v>4105</v>
      </c>
      <c r="F39" s="14">
        <v>5020</v>
      </c>
      <c r="G39" s="14">
        <v>5525</v>
      </c>
      <c r="H39" s="14">
        <v>4465</v>
      </c>
      <c r="I39" s="14">
        <v>990</v>
      </c>
      <c r="J39" s="14">
        <v>3280</v>
      </c>
      <c r="K39" s="14">
        <v>3760</v>
      </c>
      <c r="L39" s="14">
        <v>1340</v>
      </c>
      <c r="M39" s="14">
        <v>5340</v>
      </c>
      <c r="N39" s="14">
        <v>4835</v>
      </c>
      <c r="O39" s="14">
        <v>38660</v>
      </c>
    </row>
    <row r="40" spans="2:15" ht="7.8" customHeight="1" x14ac:dyDescent="0.3">
      <c r="D40" s="16" t="s">
        <v>36</v>
      </c>
      <c r="E40" s="14">
        <v>3913.2499999999995</v>
      </c>
      <c r="F40" s="14">
        <v>3820</v>
      </c>
      <c r="G40" s="14">
        <v>5525</v>
      </c>
      <c r="H40" s="14">
        <v>4265.3500000000004</v>
      </c>
      <c r="I40" s="14">
        <v>746.5</v>
      </c>
      <c r="J40" s="14">
        <v>3280</v>
      </c>
      <c r="K40" s="14">
        <v>3576.2000000000007</v>
      </c>
      <c r="L40" s="14">
        <v>970.5</v>
      </c>
      <c r="M40" s="14">
        <v>5340</v>
      </c>
      <c r="N40" s="14">
        <v>2558.5</v>
      </c>
      <c r="O40" s="14">
        <v>33995.300000000003</v>
      </c>
    </row>
    <row r="41" spans="2:15" x14ac:dyDescent="0.3"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</row>
    <row r="42" spans="2:15" x14ac:dyDescent="0.3">
      <c r="B42" t="s">
        <v>71</v>
      </c>
      <c r="E42" s="15">
        <v>435</v>
      </c>
      <c r="F42" s="15">
        <v>615</v>
      </c>
      <c r="G42" s="15">
        <v>711</v>
      </c>
      <c r="H42" s="15">
        <v>580</v>
      </c>
      <c r="I42" s="15">
        <v>412</v>
      </c>
      <c r="J42" s="15">
        <v>493</v>
      </c>
      <c r="K42" s="15">
        <v>511</v>
      </c>
      <c r="L42" s="15">
        <v>298</v>
      </c>
      <c r="M42" s="15">
        <v>419</v>
      </c>
      <c r="N42" s="15">
        <v>611</v>
      </c>
      <c r="O42" s="15">
        <v>5085</v>
      </c>
    </row>
    <row r="43" spans="2:15" x14ac:dyDescent="0.3">
      <c r="B43" t="s">
        <v>78</v>
      </c>
      <c r="E43" s="14">
        <v>15260</v>
      </c>
      <c r="F43" s="14">
        <v>21010</v>
      </c>
      <c r="G43" s="14">
        <v>22000</v>
      </c>
      <c r="H43" s="14">
        <v>19760</v>
      </c>
      <c r="I43" s="14">
        <v>13445</v>
      </c>
      <c r="J43" s="14">
        <v>15505</v>
      </c>
      <c r="K43" s="14">
        <v>16320</v>
      </c>
      <c r="L43" s="14">
        <v>9935</v>
      </c>
      <c r="M43" s="14">
        <v>13075</v>
      </c>
      <c r="N43" s="14">
        <v>19445</v>
      </c>
      <c r="O43" s="14">
        <v>165755</v>
      </c>
    </row>
    <row r="44" spans="2:15" x14ac:dyDescent="0.3">
      <c r="B44" t="s">
        <v>75</v>
      </c>
      <c r="E44" s="14">
        <v>14543.2</v>
      </c>
      <c r="F44" s="14">
        <v>16007</v>
      </c>
      <c r="G44" s="14">
        <v>22000</v>
      </c>
      <c r="H44" s="14">
        <v>18825.899999999998</v>
      </c>
      <c r="I44" s="14">
        <v>10168.25</v>
      </c>
      <c r="J44" s="14">
        <v>15505</v>
      </c>
      <c r="K44" s="14">
        <v>15522.499999999998</v>
      </c>
      <c r="L44" s="14">
        <v>7539.25</v>
      </c>
      <c r="M44" s="14">
        <v>13075</v>
      </c>
      <c r="N44" s="14">
        <v>9879.5</v>
      </c>
      <c r="O44" s="14">
        <v>143065.60000000003</v>
      </c>
    </row>
  </sheetData>
  <conditionalFormatting sqref="I3">
    <cfRule type="dataBar" priority="4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{6EE81867-185F-41B7-9FCA-4820130D1525}</x14:id>
        </ext>
      </extLst>
    </cfRule>
  </conditionalFormatting>
  <conditionalFormatting sqref="E3">
    <cfRule type="dataBar" priority="3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{7EA7E9C0-9F7E-4A00-BC23-515F555F0BE5}</x14:id>
        </ext>
      </extLst>
    </cfRule>
  </conditionalFormatting>
  <conditionalFormatting pivot="1" sqref="E8:N8 E12:N12 E16:N16 E20:N20 E27:N27 E31:N31 E35:N35 E39:N39">
    <cfRule type="dataBar" priority="2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{093A7882-9541-4EFD-89FF-9C261D004246}</x14:id>
        </ext>
      </extLst>
    </cfRule>
  </conditionalFormatting>
  <conditionalFormatting pivot="1" sqref="E9:N9 E13:N13 E17:N17 E21:N21 E28:N28 E32:N32 E36:N36 E40:N40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{05E4E4B1-CC40-4E64-9322-826E62F20AC9}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EE81867-185F-41B7-9FCA-4820130D152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I3</xm:sqref>
        </x14:conditionalFormatting>
        <x14:conditionalFormatting xmlns:xm="http://schemas.microsoft.com/office/excel/2006/main">
          <x14:cfRule type="dataBar" id="{7EA7E9C0-9F7E-4A00-BC23-515F555F0BE5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E3</xm:sqref>
        </x14:conditionalFormatting>
        <x14:conditionalFormatting xmlns:xm="http://schemas.microsoft.com/office/excel/2006/main" pivot="1">
          <x14:cfRule type="dataBar" id="{093A7882-9541-4EFD-89FF-9C261D004246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E8:N8 E12:N12 E16:N16 E20:N20 E27:N27 E31:N31 E35:N35 E39:N39</xm:sqref>
        </x14:conditionalFormatting>
        <x14:conditionalFormatting xmlns:xm="http://schemas.microsoft.com/office/excel/2006/main" pivot="1">
          <x14:cfRule type="dataBar" id="{05E4E4B1-CC40-4E64-9322-826E62F20AC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E9:N9 E13:N13 E17:N17 E21:N21 E28:N28 E32:N32 E36:N36 E40:N40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1469B35A-DC50-44F0-B985-348A2E2889C0}">
  <ds:schemaRefs/>
</ds:datastoreItem>
</file>

<file path=customXml/itemProps2.xml><?xml version="1.0" encoding="utf-8"?>
<ds:datastoreItem xmlns:ds="http://schemas.openxmlformats.org/officeDocument/2006/customXml" ds:itemID="{D282BDDC-9D8E-446F-96EE-A3B8D2922945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D9FEB23F-F803-444C-88A2-548156093AB6}">
  <ds:schemaRefs/>
</ds:datastoreItem>
</file>

<file path=customXml/itemProps4.xml><?xml version="1.0" encoding="utf-8"?>
<ds:datastoreItem xmlns:ds="http://schemas.openxmlformats.org/officeDocument/2006/customXml" ds:itemID="{80C9CAFD-B363-4898-83A8-0CDDA2D7B085}">
  <ds:schemaRefs/>
</ds:datastoreItem>
</file>

<file path=customXml/itemProps5.xml><?xml version="1.0" encoding="utf-8"?>
<ds:datastoreItem xmlns:ds="http://schemas.openxmlformats.org/officeDocument/2006/customXml" ds:itemID="{8944D340-B39A-43C0-9BB5-857E1EDFE47A}">
  <ds:schemaRefs/>
</ds:datastoreItem>
</file>

<file path=customXml/itemProps6.xml><?xml version="1.0" encoding="utf-8"?>
<ds:datastoreItem xmlns:ds="http://schemas.openxmlformats.org/officeDocument/2006/customXml" ds:itemID="{9DA3652B-9F52-4A6E-8ED8-7BAD742D4370}">
  <ds:schemaRefs/>
</ds:datastoreItem>
</file>

<file path=customXml/itemProps7.xml><?xml version="1.0" encoding="utf-8"?>
<ds:datastoreItem xmlns:ds="http://schemas.openxmlformats.org/officeDocument/2006/customXml" ds:itemID="{1AB475DF-0BD4-4E6C-9557-A301DC6A8578}">
  <ds:schemaRefs/>
</ds:datastoreItem>
</file>

<file path=customXml/itemProps8.xml><?xml version="1.0" encoding="utf-8"?>
<ds:datastoreItem xmlns:ds="http://schemas.openxmlformats.org/officeDocument/2006/customXml" ds:itemID="{414E590B-8B36-4CC7-9B47-1DF56C2EB68C}">
  <ds:schemaRefs/>
</ds:datastoreItem>
</file>

<file path=customXml/itemProps9.xml><?xml version="1.0" encoding="utf-8"?>
<ds:datastoreItem xmlns:ds="http://schemas.openxmlformats.org/officeDocument/2006/customXml" ds:itemID="{41703C61-010C-46D7-B901-A1CB7A0A650C}">
  <ds:schemaRefs/>
</ds:datastoreItem>
</file>

<file path=customXml/itemProps10.xml><?xml version="1.0" encoding="utf-8"?>
<ds:datastoreItem xmlns:ds="http://schemas.openxmlformats.org/officeDocument/2006/customXml" ds:itemID="{FF1C14F3-0C3A-4A48-8390-1B50E35662A6}">
  <ds:schemaRefs/>
</ds:datastoreItem>
</file>

<file path=customXml/itemProps11.xml><?xml version="1.0" encoding="utf-8"?>
<ds:datastoreItem xmlns:ds="http://schemas.openxmlformats.org/officeDocument/2006/customXml" ds:itemID="{A44A953D-C555-4E4B-952E-C46AD8EF76BA}">
  <ds:schemaRefs/>
</ds:datastoreItem>
</file>

<file path=customXml/itemProps12.xml><?xml version="1.0" encoding="utf-8"?>
<ds:datastoreItem xmlns:ds="http://schemas.openxmlformats.org/officeDocument/2006/customXml" ds:itemID="{CBC04690-7374-470C-B3FF-1483A1DE64A1}">
  <ds:schemaRefs/>
</ds:datastoreItem>
</file>

<file path=customXml/itemProps13.xml><?xml version="1.0" encoding="utf-8"?>
<ds:datastoreItem xmlns:ds="http://schemas.openxmlformats.org/officeDocument/2006/customXml" ds:itemID="{831986EA-6233-4C18-BE62-3B2B8D8768FC}">
  <ds:schemaRefs/>
</ds:datastoreItem>
</file>

<file path=customXml/itemProps14.xml><?xml version="1.0" encoding="utf-8"?>
<ds:datastoreItem xmlns:ds="http://schemas.openxmlformats.org/officeDocument/2006/customXml" ds:itemID="{214E2823-3966-430C-AA4B-B2444972C1E3}">
  <ds:schemaRefs/>
</ds:datastoreItem>
</file>

<file path=customXml/itemProps15.xml><?xml version="1.0" encoding="utf-8"?>
<ds:datastoreItem xmlns:ds="http://schemas.openxmlformats.org/officeDocument/2006/customXml" ds:itemID="{CE63B96A-A218-4414-AD90-11A6518ED8C0}">
  <ds:schemaRefs/>
</ds:datastoreItem>
</file>

<file path=customXml/itemProps16.xml><?xml version="1.0" encoding="utf-8"?>
<ds:datastoreItem xmlns:ds="http://schemas.openxmlformats.org/officeDocument/2006/customXml" ds:itemID="{192EB6DA-AA7C-4BD5-BF7A-0B75FF9FE856}">
  <ds:schemaRefs/>
</ds:datastoreItem>
</file>

<file path=customXml/itemProps17.xml><?xml version="1.0" encoding="utf-8"?>
<ds:datastoreItem xmlns:ds="http://schemas.openxmlformats.org/officeDocument/2006/customXml" ds:itemID="{D5B048B4-59B3-44AB-9250-8ADDE31AB1B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10</vt:i4>
      </vt:variant>
    </vt:vector>
  </HeadingPairs>
  <TitlesOfParts>
    <vt:vector size="10" baseType="lpstr">
      <vt:lpstr>Voorblad</vt:lpstr>
      <vt:lpstr>Klant</vt:lpstr>
      <vt:lpstr>Product</vt:lpstr>
      <vt:lpstr>Verkoop</vt:lpstr>
      <vt:lpstr>OvzVerkoop</vt:lpstr>
      <vt:lpstr>VerkBerek</vt:lpstr>
      <vt:lpstr>OvzVerkBerek</vt:lpstr>
      <vt:lpstr>OvzVerkModel1</vt:lpstr>
      <vt:lpstr>OvzVerkModel2</vt:lpstr>
      <vt:lpstr>OvzVerkPQ</vt:lpstr>
    </vt:vector>
  </TitlesOfParts>
  <Company>G-Info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Gijs Verbruggen</dc:creator>
  <cp:lastModifiedBy>G-Info/G. Verbruggen</cp:lastModifiedBy>
  <dcterms:created xsi:type="dcterms:W3CDTF">2020-04-18T19:20:13Z</dcterms:created>
  <dcterms:modified xsi:type="dcterms:W3CDTF">2020-04-22T20:16:26Z</dcterms:modified>
</cp:coreProperties>
</file>