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jsv\Dropbox (G-Info)\Website bestanden\"/>
    </mc:Choice>
  </mc:AlternateContent>
  <xr:revisionPtr revIDLastSave="0" documentId="13_ncr:1_{FF241DB1-414C-45CF-9F00-AF9C417A341C}" xr6:coauthVersionLast="45" xr6:coauthVersionMax="45" xr10:uidLastSave="{00000000-0000-0000-0000-000000000000}"/>
  <bookViews>
    <workbookView xWindow="-108" yWindow="-108" windowWidth="23256" windowHeight="12576" xr2:uid="{A28E279A-FDB6-4481-AE15-4659B5798B86}"/>
  </bookViews>
  <sheets>
    <sheet name="Voorblad" sheetId="11" r:id="rId1"/>
    <sheet name="Etappes" sheetId="4" r:id="rId2"/>
    <sheet name="Teams" sheetId="1" r:id="rId3"/>
    <sheet name="Landen" sheetId="2" r:id="rId4"/>
    <sheet name="Punten" sheetId="7" r:id="rId5"/>
    <sheet name="Uitslagen" sheetId="6" r:id="rId6"/>
    <sheet name="Renners" sheetId="3" r:id="rId7"/>
    <sheet name="OvzLandTeam" sheetId="8" r:id="rId8"/>
    <sheet name="OvzLand" sheetId="10" r:id="rId9"/>
  </sheets>
  <calcPr calcId="181029" concurrentCalc="0"/>
  <pivotCaches>
    <pivotCache cacheId="0" r:id="rId10"/>
    <pivotCache cacheId="1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3" l="1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F6" i="3"/>
  <c r="D47" i="1"/>
  <c r="F47" i="1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F62" i="3"/>
  <c r="D48" i="1"/>
  <c r="F48" i="1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F9" i="3"/>
  <c r="D49" i="1"/>
  <c r="F49" i="1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F63" i="3"/>
  <c r="D50" i="1"/>
  <c r="F50" i="1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F64" i="3"/>
  <c r="D51" i="1"/>
  <c r="F51" i="1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F65" i="3"/>
  <c r="D52" i="1"/>
  <c r="F52" i="1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F66" i="3"/>
  <c r="D53" i="1"/>
  <c r="F53" i="1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F67" i="3"/>
  <c r="D54" i="1"/>
  <c r="F54" i="1"/>
  <c r="F46" i="1"/>
  <c r="D7" i="1"/>
  <c r="D8" i="1"/>
  <c r="D9" i="1"/>
  <c r="D10" i="1"/>
  <c r="D11" i="1"/>
  <c r="D12" i="1"/>
  <c r="D13" i="1"/>
  <c r="D14" i="1"/>
  <c r="D17" i="1"/>
  <c r="D18" i="1"/>
  <c r="D19" i="1"/>
  <c r="D20" i="1"/>
  <c r="D21" i="1"/>
  <c r="D22" i="1"/>
  <c r="D23" i="1"/>
  <c r="D24" i="1"/>
  <c r="D27" i="1"/>
  <c r="D28" i="1"/>
  <c r="D29" i="1"/>
  <c r="D30" i="1"/>
  <c r="D31" i="1"/>
  <c r="D32" i="1"/>
  <c r="D33" i="1"/>
  <c r="D34" i="1"/>
  <c r="D37" i="1"/>
  <c r="D38" i="1"/>
  <c r="D39" i="1"/>
  <c r="D40" i="1"/>
  <c r="D41" i="1"/>
  <c r="D42" i="1"/>
  <c r="D43" i="1"/>
  <c r="D44" i="1"/>
  <c r="D57" i="1"/>
  <c r="D58" i="1"/>
  <c r="D59" i="1"/>
  <c r="D60" i="1"/>
  <c r="D61" i="1"/>
  <c r="D62" i="1"/>
  <c r="D63" i="1"/>
  <c r="D64" i="1"/>
  <c r="D67" i="1"/>
  <c r="D68" i="1"/>
  <c r="D69" i="1"/>
  <c r="D70" i="1"/>
  <c r="D71" i="1"/>
  <c r="D72" i="1"/>
  <c r="D73" i="1"/>
  <c r="D74" i="1"/>
  <c r="D77" i="1"/>
  <c r="D78" i="1"/>
  <c r="D79" i="1"/>
  <c r="D80" i="1"/>
  <c r="D81" i="1"/>
  <c r="D82" i="1"/>
  <c r="D83" i="1"/>
  <c r="D84" i="1"/>
  <c r="D87" i="1"/>
  <c r="D88" i="1"/>
  <c r="D89" i="1"/>
  <c r="D90" i="1"/>
  <c r="D91" i="1"/>
  <c r="D92" i="1"/>
  <c r="D93" i="1"/>
  <c r="D94" i="1"/>
  <c r="D97" i="1"/>
  <c r="D98" i="1"/>
  <c r="D99" i="1"/>
  <c r="D100" i="1"/>
  <c r="D101" i="1"/>
  <c r="D102" i="1"/>
  <c r="D103" i="1"/>
  <c r="D104" i="1"/>
  <c r="D107" i="1"/>
  <c r="D108" i="1"/>
  <c r="D109" i="1"/>
  <c r="D110" i="1"/>
  <c r="D111" i="1"/>
  <c r="D112" i="1"/>
  <c r="D113" i="1"/>
  <c r="D114" i="1"/>
  <c r="D117" i="1"/>
  <c r="D118" i="1"/>
  <c r="D119" i="1"/>
  <c r="D120" i="1"/>
  <c r="D121" i="1"/>
  <c r="D122" i="1"/>
  <c r="D123" i="1"/>
  <c r="D124" i="1"/>
  <c r="D127" i="1"/>
  <c r="D128" i="1"/>
  <c r="D129" i="1"/>
  <c r="D130" i="1"/>
  <c r="D131" i="1"/>
  <c r="D132" i="1"/>
  <c r="D133" i="1"/>
  <c r="D134" i="1"/>
  <c r="D137" i="1"/>
  <c r="D138" i="1"/>
  <c r="D139" i="1"/>
  <c r="D140" i="1"/>
  <c r="D141" i="1"/>
  <c r="D142" i="1"/>
  <c r="D143" i="1"/>
  <c r="D144" i="1"/>
  <c r="D147" i="1"/>
  <c r="D148" i="1"/>
  <c r="D149" i="1"/>
  <c r="D150" i="1"/>
  <c r="D151" i="1"/>
  <c r="D152" i="1"/>
  <c r="D153" i="1"/>
  <c r="D154" i="1"/>
  <c r="D157" i="1"/>
  <c r="D158" i="1"/>
  <c r="D159" i="1"/>
  <c r="D160" i="1"/>
  <c r="D161" i="1"/>
  <c r="D162" i="1"/>
  <c r="D163" i="1"/>
  <c r="D164" i="1"/>
  <c r="D167" i="1"/>
  <c r="D168" i="1"/>
  <c r="D169" i="1"/>
  <c r="D170" i="1"/>
  <c r="D171" i="1"/>
  <c r="D172" i="1"/>
  <c r="D173" i="1"/>
  <c r="D174" i="1"/>
  <c r="D177" i="1"/>
  <c r="D178" i="1"/>
  <c r="D179" i="1"/>
  <c r="D180" i="1"/>
  <c r="D181" i="1"/>
  <c r="D182" i="1"/>
  <c r="D183" i="1"/>
  <c r="D184" i="1"/>
  <c r="D187" i="1"/>
  <c r="D188" i="1"/>
  <c r="D189" i="1"/>
  <c r="D190" i="1"/>
  <c r="D191" i="1"/>
  <c r="D192" i="1"/>
  <c r="D193" i="1"/>
  <c r="D194" i="1"/>
  <c r="D197" i="1"/>
  <c r="D198" i="1"/>
  <c r="D199" i="1"/>
  <c r="D200" i="1"/>
  <c r="D201" i="1"/>
  <c r="D202" i="1"/>
  <c r="D203" i="1"/>
  <c r="D204" i="1"/>
  <c r="D207" i="1"/>
  <c r="D208" i="1"/>
  <c r="D209" i="1"/>
  <c r="D210" i="1"/>
  <c r="D211" i="1"/>
  <c r="D212" i="1"/>
  <c r="D213" i="1"/>
  <c r="D214" i="1"/>
  <c r="D217" i="1"/>
  <c r="D218" i="1"/>
  <c r="D219" i="1"/>
  <c r="D220" i="1"/>
  <c r="D221" i="1"/>
  <c r="D222" i="1"/>
  <c r="D223" i="1"/>
  <c r="D224" i="1"/>
  <c r="K6" i="1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F170" i="3"/>
  <c r="F207" i="1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F171" i="3"/>
  <c r="F208" i="1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F13" i="3"/>
  <c r="F209" i="1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F11" i="3"/>
  <c r="F210" i="1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F172" i="3"/>
  <c r="F211" i="1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F173" i="3"/>
  <c r="F212" i="1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F174" i="3"/>
  <c r="F213" i="1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F175" i="3"/>
  <c r="F214" i="1"/>
  <c r="F206" i="1"/>
  <c r="K7" i="1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F24" i="3"/>
  <c r="F137" i="1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F123" i="3"/>
  <c r="F138" i="1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F124" i="3"/>
  <c r="F139" i="1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F125" i="3"/>
  <c r="F140" i="1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F7" i="3"/>
  <c r="F141" i="1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F126" i="3"/>
  <c r="F142" i="1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F127" i="3"/>
  <c r="F143" i="1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F128" i="3"/>
  <c r="F144" i="1"/>
  <c r="F136" i="1"/>
  <c r="K8" i="1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F8" i="3"/>
  <c r="F157" i="1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F136" i="3"/>
  <c r="F158" i="1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F137" i="3"/>
  <c r="F159" i="1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F138" i="3"/>
  <c r="F160" i="1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F139" i="3"/>
  <c r="F161" i="1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F140" i="3"/>
  <c r="F162" i="1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F141" i="3"/>
  <c r="F163" i="1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F142" i="3"/>
  <c r="F164" i="1"/>
  <c r="F156" i="1"/>
  <c r="K9" i="1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F106" i="3"/>
  <c r="F107" i="1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F107" i="3"/>
  <c r="F108" i="1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F108" i="3"/>
  <c r="F109" i="1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F19" i="3"/>
  <c r="F110" i="1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F10" i="3"/>
  <c r="F111" i="1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F109" i="3"/>
  <c r="F112" i="1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F30" i="3"/>
  <c r="F113" i="1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F20" i="3"/>
  <c r="F114" i="1"/>
  <c r="F106" i="1"/>
  <c r="K11" i="1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F12" i="3"/>
  <c r="F197" i="1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F163" i="3"/>
  <c r="F198" i="1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F164" i="3"/>
  <c r="F199" i="1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F165" i="3"/>
  <c r="F200" i="1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F166" i="3"/>
  <c r="F201" i="1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F167" i="3"/>
  <c r="F202" i="1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F168" i="3"/>
  <c r="F203" i="1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F169" i="3"/>
  <c r="F204" i="1"/>
  <c r="F196" i="1"/>
  <c r="K12" i="1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F14" i="3"/>
  <c r="F27" i="1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F48" i="3"/>
  <c r="F28" i="1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F49" i="3"/>
  <c r="F29" i="1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F50" i="3"/>
  <c r="F30" i="1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F51" i="3"/>
  <c r="F31" i="1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F52" i="3"/>
  <c r="F32" i="1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F53" i="3"/>
  <c r="F33" i="1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F26" i="3"/>
  <c r="F34" i="1"/>
  <c r="F26" i="1"/>
  <c r="K13" i="1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F15" i="3"/>
  <c r="F167" i="1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F143" i="3"/>
  <c r="F168" i="1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F144" i="3"/>
  <c r="F169" i="1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F145" i="3"/>
  <c r="F170" i="1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F146" i="3"/>
  <c r="F171" i="1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F147" i="3"/>
  <c r="F172" i="1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F148" i="3"/>
  <c r="F173" i="1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F149" i="3"/>
  <c r="F174" i="1"/>
  <c r="F166" i="1"/>
  <c r="K14" i="1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F16" i="3"/>
  <c r="F117" i="1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F110" i="3"/>
  <c r="F118" i="1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F111" i="3"/>
  <c r="F119" i="1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F112" i="3"/>
  <c r="F120" i="1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F113" i="3"/>
  <c r="F121" i="1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F114" i="3"/>
  <c r="F122" i="1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F23" i="3"/>
  <c r="F123" i="1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F115" i="3"/>
  <c r="F124" i="1"/>
  <c r="F116" i="1"/>
  <c r="K15" i="1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F150" i="3"/>
  <c r="F177" i="1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F151" i="3"/>
  <c r="F178" i="1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F152" i="3"/>
  <c r="F179" i="1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F17" i="3"/>
  <c r="F180" i="1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F153" i="3"/>
  <c r="F181" i="1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F154" i="3"/>
  <c r="F182" i="1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F155" i="3"/>
  <c r="F183" i="1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F156" i="3"/>
  <c r="F184" i="1"/>
  <c r="F176" i="1"/>
  <c r="K16" i="1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F84" i="3"/>
  <c r="F77" i="1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F29" i="3"/>
  <c r="F78" i="1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F85" i="3"/>
  <c r="F79" i="1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F18" i="3"/>
  <c r="F80" i="1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F86" i="3"/>
  <c r="F81" i="1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F87" i="3"/>
  <c r="F82" i="1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F88" i="3"/>
  <c r="F83" i="1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F89" i="3"/>
  <c r="F84" i="1"/>
  <c r="F76" i="1"/>
  <c r="K17" i="1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F116" i="3"/>
  <c r="F127" i="1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F117" i="3"/>
  <c r="F128" i="1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F118" i="3"/>
  <c r="F129" i="1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F119" i="3"/>
  <c r="F130" i="1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F120" i="3"/>
  <c r="F131" i="1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F121" i="3"/>
  <c r="F132" i="1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F122" i="3"/>
  <c r="F133" i="1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F21" i="3"/>
  <c r="F134" i="1"/>
  <c r="F126" i="1"/>
  <c r="K18" i="1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F129" i="3"/>
  <c r="F147" i="1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F130" i="3"/>
  <c r="F148" i="1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F131" i="3"/>
  <c r="F149" i="1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F132" i="3"/>
  <c r="F150" i="1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F133" i="3"/>
  <c r="F151" i="1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F22" i="3"/>
  <c r="F152" i="1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F134" i="3"/>
  <c r="F153" i="1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F135" i="3"/>
  <c r="F154" i="1"/>
  <c r="F146" i="1"/>
  <c r="K19" i="1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F28" i="3"/>
  <c r="F217" i="1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F176" i="3"/>
  <c r="F218" i="1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F177" i="3"/>
  <c r="F219" i="1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F25" i="3"/>
  <c r="F220" i="1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F178" i="3"/>
  <c r="F221" i="1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F179" i="3"/>
  <c r="F222" i="1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F180" i="3"/>
  <c r="F223" i="1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F181" i="3"/>
  <c r="F224" i="1"/>
  <c r="F216" i="1"/>
  <c r="K20" i="1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F31" i="3"/>
  <c r="F187" i="1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F157" i="3"/>
  <c r="F188" i="1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F158" i="3"/>
  <c r="F189" i="1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F159" i="3"/>
  <c r="F190" i="1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F160" i="3"/>
  <c r="F191" i="1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F161" i="3"/>
  <c r="F192" i="1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F162" i="3"/>
  <c r="F193" i="1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F27" i="3"/>
  <c r="F194" i="1"/>
  <c r="F186" i="1"/>
  <c r="K21" i="1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F40" i="3"/>
  <c r="F17" i="1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F41" i="3"/>
  <c r="F18" i="1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F42" i="3"/>
  <c r="F19" i="1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F43" i="3"/>
  <c r="F20" i="1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F44" i="3"/>
  <c r="F21" i="1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F45" i="3"/>
  <c r="F22" i="1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F46" i="3"/>
  <c r="F23" i="1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F47" i="3"/>
  <c r="F24" i="1"/>
  <c r="F16" i="1"/>
  <c r="K22" i="1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F32" i="3"/>
  <c r="F7" i="1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F33" i="3"/>
  <c r="F8" i="1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F34" i="3"/>
  <c r="F9" i="1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F35" i="3"/>
  <c r="F10" i="1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F36" i="3"/>
  <c r="F11" i="1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F37" i="3"/>
  <c r="F12" i="1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F38" i="3"/>
  <c r="F13" i="1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F39" i="3"/>
  <c r="F14" i="1"/>
  <c r="F6" i="1"/>
  <c r="K10" i="1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F54" i="3"/>
  <c r="F37" i="1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F55" i="3"/>
  <c r="F38" i="1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F56" i="3"/>
  <c r="F39" i="1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F57" i="3"/>
  <c r="F40" i="1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F58" i="3"/>
  <c r="F41" i="1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F59" i="3"/>
  <c r="F42" i="1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F60" i="3"/>
  <c r="F43" i="1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F61" i="3"/>
  <c r="F44" i="1"/>
  <c r="F36" i="1"/>
  <c r="K23" i="1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F68" i="3"/>
  <c r="F57" i="1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F69" i="3"/>
  <c r="F58" i="1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F70" i="3"/>
  <c r="F59" i="1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F71" i="3"/>
  <c r="F60" i="1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F72" i="3"/>
  <c r="F61" i="1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F73" i="3"/>
  <c r="F62" i="1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F74" i="3"/>
  <c r="F63" i="1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F75" i="3"/>
  <c r="F64" i="1"/>
  <c r="F56" i="1"/>
  <c r="K24" i="1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F76" i="3"/>
  <c r="F67" i="1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F77" i="3"/>
  <c r="F68" i="1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F78" i="3"/>
  <c r="F69" i="1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F79" i="3"/>
  <c r="F70" i="1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F80" i="3"/>
  <c r="F71" i="1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F81" i="3"/>
  <c r="F72" i="1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F82" i="3"/>
  <c r="F73" i="1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F83" i="3"/>
  <c r="F74" i="1"/>
  <c r="F66" i="1"/>
  <c r="K25" i="1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F90" i="3"/>
  <c r="F87" i="1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F91" i="3"/>
  <c r="F88" i="1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F92" i="3"/>
  <c r="F89" i="1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F93" i="3"/>
  <c r="F90" i="1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F94" i="3"/>
  <c r="F91" i="1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F95" i="3"/>
  <c r="F92" i="1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F96" i="3"/>
  <c r="F93" i="1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F97" i="3"/>
  <c r="F94" i="1"/>
  <c r="F86" i="1"/>
  <c r="K26" i="1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F98" i="3"/>
  <c r="F97" i="1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F99" i="3"/>
  <c r="F98" i="1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F100" i="3"/>
  <c r="F99" i="1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F101" i="3"/>
  <c r="F100" i="1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F102" i="3"/>
  <c r="F101" i="1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F103" i="3"/>
  <c r="F102" i="1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F104" i="3"/>
  <c r="F103" i="1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F105" i="3"/>
  <c r="F104" i="1"/>
  <c r="F96" i="1"/>
  <c r="K27" i="1"/>
  <c r="K28" i="1"/>
  <c r="C13" i="7"/>
  <c r="J2" i="1"/>
  <c r="L6" i="1"/>
  <c r="L7" i="1"/>
  <c r="L8" i="1"/>
  <c r="L9" i="1"/>
  <c r="L11" i="1"/>
  <c r="L12" i="1"/>
  <c r="L13" i="1"/>
  <c r="L14" i="1"/>
  <c r="L15" i="1"/>
  <c r="L16" i="1"/>
  <c r="L17" i="1"/>
  <c r="L18" i="1"/>
  <c r="L19" i="1"/>
  <c r="L20" i="1"/>
  <c r="L21" i="1"/>
  <c r="L22" i="1"/>
  <c r="L10" i="1"/>
  <c r="L23" i="1"/>
  <c r="L24" i="1"/>
  <c r="L25" i="1"/>
  <c r="L26" i="1"/>
  <c r="L27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H4" i="6"/>
  <c r="O2" i="6"/>
  <c r="P2" i="6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14" i="3"/>
  <c r="B48" i="3"/>
  <c r="B49" i="3"/>
  <c r="B50" i="3"/>
  <c r="B51" i="3"/>
  <c r="B52" i="3"/>
  <c r="B53" i="3"/>
  <c r="B26" i="3"/>
  <c r="B54" i="3"/>
  <c r="B55" i="3"/>
  <c r="B56" i="3"/>
  <c r="B57" i="3"/>
  <c r="B58" i="3"/>
  <c r="B59" i="3"/>
  <c r="B60" i="3"/>
  <c r="B61" i="3"/>
  <c r="B6" i="3"/>
  <c r="B62" i="3"/>
  <c r="B9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29" i="3"/>
  <c r="B85" i="3"/>
  <c r="B18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9" i="3"/>
  <c r="B10" i="3"/>
  <c r="B109" i="3"/>
  <c r="B30" i="3"/>
  <c r="B20" i="3"/>
  <c r="B16" i="3"/>
  <c r="B110" i="3"/>
  <c r="B111" i="3"/>
  <c r="B112" i="3"/>
  <c r="B113" i="3"/>
  <c r="B114" i="3"/>
  <c r="B23" i="3"/>
  <c r="B115" i="3"/>
  <c r="B116" i="3"/>
  <c r="B117" i="3"/>
  <c r="B118" i="3"/>
  <c r="B119" i="3"/>
  <c r="B120" i="3"/>
  <c r="B121" i="3"/>
  <c r="B122" i="3"/>
  <c r="B21" i="3"/>
  <c r="B24" i="3"/>
  <c r="B123" i="3"/>
  <c r="B124" i="3"/>
  <c r="B125" i="3"/>
  <c r="B7" i="3"/>
  <c r="B126" i="3"/>
  <c r="B127" i="3"/>
  <c r="B128" i="3"/>
  <c r="B129" i="3"/>
  <c r="B130" i="3"/>
  <c r="B131" i="3"/>
  <c r="B132" i="3"/>
  <c r="B133" i="3"/>
  <c r="B22" i="3"/>
  <c r="B134" i="3"/>
  <c r="B135" i="3"/>
  <c r="B8" i="3"/>
  <c r="B136" i="3"/>
  <c r="B137" i="3"/>
  <c r="B138" i="3"/>
  <c r="B139" i="3"/>
  <c r="B140" i="3"/>
  <c r="B141" i="3"/>
  <c r="B142" i="3"/>
  <c r="B15" i="3"/>
  <c r="B143" i="3"/>
  <c r="B144" i="3"/>
  <c r="B145" i="3"/>
  <c r="B146" i="3"/>
  <c r="B147" i="3"/>
  <c r="B148" i="3"/>
  <c r="B149" i="3"/>
  <c r="B150" i="3"/>
  <c r="B151" i="3"/>
  <c r="B152" i="3"/>
  <c r="B17" i="3"/>
  <c r="B153" i="3"/>
  <c r="B154" i="3"/>
  <c r="B155" i="3"/>
  <c r="B156" i="3"/>
  <c r="B31" i="3"/>
  <c r="B157" i="3"/>
  <c r="B158" i="3"/>
  <c r="B159" i="3"/>
  <c r="B160" i="3"/>
  <c r="B161" i="3"/>
  <c r="B162" i="3"/>
  <c r="B27" i="3"/>
  <c r="B12" i="3"/>
  <c r="B163" i="3"/>
  <c r="B164" i="3"/>
  <c r="B165" i="3"/>
  <c r="B166" i="3"/>
  <c r="B167" i="3"/>
  <c r="B168" i="3"/>
  <c r="B169" i="3"/>
  <c r="B170" i="3"/>
  <c r="B171" i="3"/>
  <c r="B13" i="3"/>
  <c r="B11" i="3"/>
  <c r="B172" i="3"/>
  <c r="B173" i="3"/>
  <c r="B174" i="3"/>
  <c r="B175" i="3"/>
  <c r="B28" i="3"/>
  <c r="B176" i="3"/>
  <c r="B177" i="3"/>
  <c r="B25" i="3"/>
  <c r="B178" i="3"/>
  <c r="B179" i="3"/>
  <c r="B180" i="3"/>
  <c r="B181" i="3"/>
  <c r="B32" i="3"/>
  <c r="O8" i="6"/>
  <c r="E7" i="1"/>
  <c r="E32" i="3"/>
  <c r="E19" i="1"/>
  <c r="E42" i="3"/>
  <c r="E21" i="1"/>
  <c r="E44" i="3"/>
  <c r="E17" i="1"/>
  <c r="E40" i="3"/>
  <c r="E31" i="1"/>
  <c r="E51" i="3"/>
  <c r="E129" i="1"/>
  <c r="E118" i="3"/>
  <c r="E29" i="1"/>
  <c r="E49" i="3"/>
  <c r="E27" i="1"/>
  <c r="E14" i="3"/>
  <c r="E24" i="1"/>
  <c r="E47" i="3"/>
  <c r="E39" i="1"/>
  <c r="E56" i="3"/>
  <c r="E40" i="1"/>
  <c r="E57" i="3"/>
  <c r="E9" i="1"/>
  <c r="E34" i="3"/>
  <c r="E62" i="1"/>
  <c r="E73" i="3"/>
  <c r="E59" i="1"/>
  <c r="E70" i="3"/>
  <c r="E117" i="1"/>
  <c r="E16" i="3"/>
  <c r="E127" i="1"/>
  <c r="E116" i="3"/>
  <c r="E162" i="1"/>
  <c r="E140" i="3"/>
  <c r="E171" i="1"/>
  <c r="E146" i="3"/>
  <c r="E52" i="1"/>
  <c r="E65" i="3"/>
  <c r="E128" i="1"/>
  <c r="E117" i="3"/>
  <c r="E207" i="1"/>
  <c r="E170" i="3"/>
  <c r="E109" i="1"/>
  <c r="E108" i="3"/>
  <c r="E209" i="1"/>
  <c r="E13" i="3"/>
  <c r="E47" i="1"/>
  <c r="E6" i="3"/>
  <c r="E51" i="1"/>
  <c r="E64" i="3"/>
  <c r="E139" i="1"/>
  <c r="E124" i="3"/>
  <c r="E173" i="1"/>
  <c r="E148" i="3"/>
  <c r="E67" i="1"/>
  <c r="E76" i="3"/>
  <c r="E73" i="1"/>
  <c r="E82" i="3"/>
  <c r="E93" i="1"/>
  <c r="E96" i="3"/>
  <c r="E8" i="1"/>
  <c r="E33" i="3"/>
  <c r="E10" i="1"/>
  <c r="E35" i="3"/>
  <c r="E11" i="1"/>
  <c r="E36" i="3"/>
  <c r="E12" i="1"/>
  <c r="E37" i="3"/>
  <c r="E13" i="1"/>
  <c r="E38" i="3"/>
  <c r="E14" i="1"/>
  <c r="E39" i="3"/>
  <c r="E18" i="1"/>
  <c r="E41" i="3"/>
  <c r="E20" i="1"/>
  <c r="E43" i="3"/>
  <c r="E22" i="1"/>
  <c r="E45" i="3"/>
  <c r="E23" i="1"/>
  <c r="E46" i="3"/>
  <c r="E28" i="1"/>
  <c r="E48" i="3"/>
  <c r="E30" i="1"/>
  <c r="E50" i="3"/>
  <c r="E32" i="1"/>
  <c r="E52" i="3"/>
  <c r="E33" i="1"/>
  <c r="E53" i="3"/>
  <c r="E34" i="1"/>
  <c r="E26" i="3"/>
  <c r="E37" i="1"/>
  <c r="E54" i="3"/>
  <c r="E38" i="1"/>
  <c r="E55" i="3"/>
  <c r="E41" i="1"/>
  <c r="E58" i="3"/>
  <c r="E42" i="1"/>
  <c r="E59" i="3"/>
  <c r="E43" i="1"/>
  <c r="E60" i="3"/>
  <c r="E44" i="1"/>
  <c r="E61" i="3"/>
  <c r="E48" i="1"/>
  <c r="E62" i="3"/>
  <c r="E49" i="1"/>
  <c r="E9" i="3"/>
  <c r="E50" i="1"/>
  <c r="E63" i="3"/>
  <c r="E53" i="1"/>
  <c r="E66" i="3"/>
  <c r="E54" i="1"/>
  <c r="E67" i="3"/>
  <c r="E57" i="1"/>
  <c r="E68" i="3"/>
  <c r="E58" i="1"/>
  <c r="E69" i="3"/>
  <c r="E60" i="1"/>
  <c r="E71" i="3"/>
  <c r="E61" i="1"/>
  <c r="E72" i="3"/>
  <c r="E63" i="1"/>
  <c r="E74" i="3"/>
  <c r="E64" i="1"/>
  <c r="E75" i="3"/>
  <c r="E68" i="1"/>
  <c r="E77" i="3"/>
  <c r="E69" i="1"/>
  <c r="E78" i="3"/>
  <c r="E70" i="1"/>
  <c r="E79" i="3"/>
  <c r="E71" i="1"/>
  <c r="E80" i="3"/>
  <c r="E72" i="1"/>
  <c r="E81" i="3"/>
  <c r="E74" i="1"/>
  <c r="E83" i="3"/>
  <c r="E77" i="1"/>
  <c r="E84" i="3"/>
  <c r="E78" i="1"/>
  <c r="E29" i="3"/>
  <c r="E79" i="1"/>
  <c r="E85" i="3"/>
  <c r="E80" i="1"/>
  <c r="E18" i="3"/>
  <c r="E81" i="1"/>
  <c r="E86" i="3"/>
  <c r="E82" i="1"/>
  <c r="E87" i="3"/>
  <c r="E83" i="1"/>
  <c r="E88" i="3"/>
  <c r="E84" i="1"/>
  <c r="E89" i="3"/>
  <c r="E87" i="1"/>
  <c r="E90" i="3"/>
  <c r="E88" i="1"/>
  <c r="E91" i="3"/>
  <c r="E89" i="1"/>
  <c r="E92" i="3"/>
  <c r="E90" i="1"/>
  <c r="E93" i="3"/>
  <c r="E91" i="1"/>
  <c r="E94" i="3"/>
  <c r="E92" i="1"/>
  <c r="E95" i="3"/>
  <c r="E94" i="1"/>
  <c r="E97" i="3"/>
  <c r="E97" i="1"/>
  <c r="E98" i="3"/>
  <c r="E98" i="1"/>
  <c r="E99" i="3"/>
  <c r="E99" i="1"/>
  <c r="E100" i="3"/>
  <c r="E100" i="1"/>
  <c r="E101" i="3"/>
  <c r="E101" i="1"/>
  <c r="E102" i="3"/>
  <c r="E102" i="1"/>
  <c r="E103" i="3"/>
  <c r="E103" i="1"/>
  <c r="E104" i="3"/>
  <c r="E104" i="1"/>
  <c r="E105" i="3"/>
  <c r="E107" i="1"/>
  <c r="E106" i="3"/>
  <c r="E108" i="1"/>
  <c r="E107" i="3"/>
  <c r="E110" i="1"/>
  <c r="E19" i="3"/>
  <c r="E111" i="1"/>
  <c r="E10" i="3"/>
  <c r="E112" i="1"/>
  <c r="E109" i="3"/>
  <c r="E113" i="1"/>
  <c r="E30" i="3"/>
  <c r="E114" i="1"/>
  <c r="E20" i="3"/>
  <c r="E118" i="1"/>
  <c r="E110" i="3"/>
  <c r="E119" i="1"/>
  <c r="E111" i="3"/>
  <c r="E120" i="1"/>
  <c r="E112" i="3"/>
  <c r="E121" i="1"/>
  <c r="E113" i="3"/>
  <c r="E122" i="1"/>
  <c r="E114" i="3"/>
  <c r="E123" i="1"/>
  <c r="E23" i="3"/>
  <c r="E124" i="1"/>
  <c r="E115" i="3"/>
  <c r="E130" i="1"/>
  <c r="E119" i="3"/>
  <c r="E131" i="1"/>
  <c r="E120" i="3"/>
  <c r="E132" i="1"/>
  <c r="E121" i="3"/>
  <c r="E133" i="1"/>
  <c r="E122" i="3"/>
  <c r="E134" i="1"/>
  <c r="E21" i="3"/>
  <c r="E137" i="1"/>
  <c r="E24" i="3"/>
  <c r="E138" i="1"/>
  <c r="E123" i="3"/>
  <c r="E140" i="1"/>
  <c r="E125" i="3"/>
  <c r="E141" i="1"/>
  <c r="E7" i="3"/>
  <c r="E142" i="1"/>
  <c r="E126" i="3"/>
  <c r="E143" i="1"/>
  <c r="E127" i="3"/>
  <c r="E144" i="1"/>
  <c r="E128" i="3"/>
  <c r="E147" i="1"/>
  <c r="E129" i="3"/>
  <c r="E148" i="1"/>
  <c r="E130" i="3"/>
  <c r="E149" i="1"/>
  <c r="E131" i="3"/>
  <c r="E150" i="1"/>
  <c r="E132" i="3"/>
  <c r="E151" i="1"/>
  <c r="E133" i="3"/>
  <c r="E152" i="1"/>
  <c r="E22" i="3"/>
  <c r="E153" i="1"/>
  <c r="E134" i="3"/>
  <c r="E154" i="1"/>
  <c r="E135" i="3"/>
  <c r="E157" i="1"/>
  <c r="E8" i="3"/>
  <c r="E158" i="1"/>
  <c r="E136" i="3"/>
  <c r="E159" i="1"/>
  <c r="E137" i="3"/>
  <c r="E160" i="1"/>
  <c r="E138" i="3"/>
  <c r="E161" i="1"/>
  <c r="E139" i="3"/>
  <c r="E163" i="1"/>
  <c r="E141" i="3"/>
  <c r="E164" i="1"/>
  <c r="E142" i="3"/>
  <c r="E167" i="1"/>
  <c r="E15" i="3"/>
  <c r="E168" i="1"/>
  <c r="E143" i="3"/>
  <c r="E169" i="1"/>
  <c r="E144" i="3"/>
  <c r="E170" i="1"/>
  <c r="E145" i="3"/>
  <c r="E172" i="1"/>
  <c r="E147" i="3"/>
  <c r="E174" i="1"/>
  <c r="E149" i="3"/>
  <c r="E177" i="1"/>
  <c r="E150" i="3"/>
  <c r="E178" i="1"/>
  <c r="E151" i="3"/>
  <c r="E179" i="1"/>
  <c r="E152" i="3"/>
  <c r="E180" i="1"/>
  <c r="E17" i="3"/>
  <c r="E181" i="1"/>
  <c r="E153" i="3"/>
  <c r="E182" i="1"/>
  <c r="E154" i="3"/>
  <c r="E183" i="1"/>
  <c r="E155" i="3"/>
  <c r="E184" i="1"/>
  <c r="E156" i="3"/>
  <c r="E187" i="1"/>
  <c r="E31" i="3"/>
  <c r="E188" i="1"/>
  <c r="E157" i="3"/>
  <c r="E189" i="1"/>
  <c r="E158" i="3"/>
  <c r="E190" i="1"/>
  <c r="E159" i="3"/>
  <c r="E191" i="1"/>
  <c r="E160" i="3"/>
  <c r="E192" i="1"/>
  <c r="E161" i="3"/>
  <c r="E193" i="1"/>
  <c r="E162" i="3"/>
  <c r="E194" i="1"/>
  <c r="E27" i="3"/>
  <c r="E197" i="1"/>
  <c r="E12" i="3"/>
  <c r="E198" i="1"/>
  <c r="E163" i="3"/>
  <c r="E199" i="1"/>
  <c r="E164" i="3"/>
  <c r="E200" i="1"/>
  <c r="E165" i="3"/>
  <c r="E201" i="1"/>
  <c r="E166" i="3"/>
  <c r="E202" i="1"/>
  <c r="E167" i="3"/>
  <c r="E203" i="1"/>
  <c r="E168" i="3"/>
  <c r="E204" i="1"/>
  <c r="E169" i="3"/>
  <c r="E208" i="1"/>
  <c r="E171" i="3"/>
  <c r="E210" i="1"/>
  <c r="E11" i="3"/>
  <c r="E211" i="1"/>
  <c r="E172" i="3"/>
  <c r="E212" i="1"/>
  <c r="E173" i="3"/>
  <c r="E213" i="1"/>
  <c r="E174" i="3"/>
  <c r="E214" i="1"/>
  <c r="E175" i="3"/>
  <c r="E217" i="1"/>
  <c r="E28" i="3"/>
  <c r="E218" i="1"/>
  <c r="E176" i="3"/>
  <c r="E219" i="1"/>
  <c r="E177" i="3"/>
  <c r="E220" i="1"/>
  <c r="E25" i="3"/>
  <c r="E221" i="1"/>
  <c r="E178" i="3"/>
  <c r="E222" i="1"/>
  <c r="E179" i="3"/>
  <c r="E223" i="1"/>
  <c r="E180" i="3"/>
  <c r="E224" i="1"/>
  <c r="E181" i="3"/>
  <c r="E13" i="2"/>
  <c r="D13" i="2"/>
  <c r="G13" i="2"/>
  <c r="E14" i="2"/>
  <c r="D14" i="2"/>
  <c r="G14" i="2"/>
  <c r="E12" i="2"/>
  <c r="D12" i="2"/>
  <c r="G12" i="2"/>
  <c r="E16" i="2"/>
  <c r="D16" i="2"/>
  <c r="G16" i="2"/>
  <c r="E15" i="2"/>
  <c r="D15" i="2"/>
  <c r="G15" i="2"/>
  <c r="E9" i="2"/>
  <c r="D9" i="2"/>
  <c r="G9" i="2"/>
  <c r="E4" i="2"/>
  <c r="D4" i="2"/>
  <c r="G4" i="2"/>
  <c r="E10" i="2"/>
  <c r="D10" i="2"/>
  <c r="G10" i="2"/>
  <c r="E17" i="2"/>
  <c r="D17" i="2"/>
  <c r="G17" i="2"/>
  <c r="E19" i="2"/>
  <c r="D19" i="2"/>
  <c r="G19" i="2"/>
  <c r="E22" i="2"/>
  <c r="D22" i="2"/>
  <c r="G22" i="2"/>
  <c r="E21" i="2"/>
  <c r="D21" i="2"/>
  <c r="G21" i="2"/>
  <c r="E18" i="2"/>
  <c r="D18" i="2"/>
  <c r="G18" i="2"/>
  <c r="E5" i="2"/>
  <c r="D5" i="2"/>
  <c r="G5" i="2"/>
  <c r="E20" i="2"/>
  <c r="D20" i="2"/>
  <c r="G20" i="2"/>
  <c r="E6" i="2"/>
  <c r="D6" i="2"/>
  <c r="G6" i="2"/>
  <c r="E23" i="2"/>
  <c r="D23" i="2"/>
  <c r="G23" i="2"/>
  <c r="E24" i="2"/>
  <c r="D24" i="2"/>
  <c r="G24" i="2"/>
  <c r="E11" i="2"/>
  <c r="D11" i="2"/>
  <c r="G11" i="2"/>
  <c r="E7" i="2"/>
  <c r="D7" i="2"/>
  <c r="G7" i="2"/>
  <c r="E3" i="2"/>
  <c r="D3" i="2"/>
  <c r="G3" i="2"/>
  <c r="E25" i="2"/>
  <c r="D25" i="2"/>
  <c r="G25" i="2"/>
  <c r="E8" i="2"/>
  <c r="D8" i="2"/>
  <c r="G8" i="2"/>
  <c r="E26" i="2"/>
  <c r="D26" i="2"/>
  <c r="G26" i="2"/>
  <c r="E27" i="2"/>
  <c r="D27" i="2"/>
  <c r="G27" i="2"/>
  <c r="E28" i="2"/>
  <c r="D28" i="2"/>
  <c r="G28" i="2"/>
  <c r="E29" i="2"/>
  <c r="D29" i="2"/>
  <c r="G29" i="2"/>
  <c r="E30" i="2"/>
  <c r="D30" i="2"/>
  <c r="G30" i="2"/>
  <c r="E31" i="2"/>
  <c r="D31" i="2"/>
  <c r="G31" i="2"/>
  <c r="E32" i="2"/>
  <c r="D32" i="2"/>
  <c r="G32" i="2"/>
  <c r="E33" i="2"/>
  <c r="D33" i="2"/>
  <c r="G33" i="2"/>
  <c r="E34" i="2"/>
  <c r="D34" i="2"/>
  <c r="G34" i="2"/>
  <c r="H13" i="2"/>
  <c r="H14" i="2"/>
  <c r="H12" i="2"/>
  <c r="H16" i="2"/>
  <c r="H15" i="2"/>
  <c r="H9" i="2"/>
  <c r="H4" i="2"/>
  <c r="H10" i="2"/>
  <c r="H17" i="2"/>
  <c r="H19" i="2"/>
  <c r="H22" i="2"/>
  <c r="H21" i="2"/>
  <c r="H32" i="2"/>
  <c r="H18" i="2"/>
  <c r="H5" i="2"/>
  <c r="H33" i="2"/>
  <c r="H20" i="2"/>
  <c r="H6" i="2"/>
  <c r="H23" i="2"/>
  <c r="H24" i="2"/>
  <c r="H11" i="2"/>
  <c r="H7" i="2"/>
  <c r="H3" i="2"/>
  <c r="H25" i="2"/>
  <c r="H8" i="2"/>
  <c r="H26" i="2"/>
  <c r="H27" i="2"/>
  <c r="H28" i="2"/>
  <c r="H29" i="2"/>
  <c r="H30" i="2"/>
  <c r="H34" i="2"/>
  <c r="H31" i="2"/>
  <c r="D35" i="2"/>
  <c r="E35" i="2"/>
  <c r="F13" i="2"/>
  <c r="F14" i="2"/>
  <c r="F12" i="2"/>
  <c r="F16" i="2"/>
  <c r="F15" i="2"/>
  <c r="F9" i="2"/>
  <c r="F4" i="2"/>
  <c r="F10" i="2"/>
  <c r="F17" i="2"/>
  <c r="F19" i="2"/>
  <c r="F22" i="2"/>
  <c r="F21" i="2"/>
  <c r="F32" i="2"/>
  <c r="F18" i="2"/>
  <c r="F5" i="2"/>
  <c r="F33" i="2"/>
  <c r="F20" i="2"/>
  <c r="F6" i="2"/>
  <c r="F23" i="2"/>
  <c r="F24" i="2"/>
  <c r="F11" i="2"/>
  <c r="F7" i="2"/>
  <c r="F3" i="2"/>
  <c r="F25" i="2"/>
  <c r="F8" i="2"/>
  <c r="F26" i="2"/>
  <c r="F27" i="2"/>
  <c r="F28" i="2"/>
  <c r="F29" i="2"/>
  <c r="F30" i="2"/>
  <c r="F34" i="2"/>
  <c r="F31" i="2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14" i="3"/>
  <c r="D48" i="3"/>
  <c r="D49" i="3"/>
  <c r="D50" i="3"/>
  <c r="D51" i="3"/>
  <c r="D52" i="3"/>
  <c r="D53" i="3"/>
  <c r="D26" i="3"/>
  <c r="D54" i="3"/>
  <c r="D55" i="3"/>
  <c r="D56" i="3"/>
  <c r="D57" i="3"/>
  <c r="D58" i="3"/>
  <c r="D59" i="3"/>
  <c r="D60" i="3"/>
  <c r="D61" i="3"/>
  <c r="D6" i="3"/>
  <c r="D62" i="3"/>
  <c r="D9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29" i="3"/>
  <c r="D85" i="3"/>
  <c r="D18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9" i="3"/>
  <c r="D10" i="3"/>
  <c r="D109" i="3"/>
  <c r="D30" i="3"/>
  <c r="D20" i="3"/>
  <c r="D16" i="3"/>
  <c r="D110" i="3"/>
  <c r="D111" i="3"/>
  <c r="D112" i="3"/>
  <c r="D113" i="3"/>
  <c r="D114" i="3"/>
  <c r="D23" i="3"/>
  <c r="D115" i="3"/>
  <c r="D116" i="3"/>
  <c r="D117" i="3"/>
  <c r="D118" i="3"/>
  <c r="D119" i="3"/>
  <c r="D120" i="3"/>
  <c r="D121" i="3"/>
  <c r="D122" i="3"/>
  <c r="D21" i="3"/>
  <c r="D24" i="3"/>
  <c r="D123" i="3"/>
  <c r="D124" i="3"/>
  <c r="D125" i="3"/>
  <c r="D7" i="3"/>
  <c r="D126" i="3"/>
  <c r="D127" i="3"/>
  <c r="D128" i="3"/>
  <c r="D129" i="3"/>
  <c r="D130" i="3"/>
  <c r="D131" i="3"/>
  <c r="D132" i="3"/>
  <c r="D133" i="3"/>
  <c r="D22" i="3"/>
  <c r="D134" i="3"/>
  <c r="D135" i="3"/>
  <c r="D8" i="3"/>
  <c r="D136" i="3"/>
  <c r="D137" i="3"/>
  <c r="D138" i="3"/>
  <c r="D139" i="3"/>
  <c r="D140" i="3"/>
  <c r="D141" i="3"/>
  <c r="D142" i="3"/>
  <c r="D15" i="3"/>
  <c r="D143" i="3"/>
  <c r="D144" i="3"/>
  <c r="D145" i="3"/>
  <c r="D146" i="3"/>
  <c r="D147" i="3"/>
  <c r="D148" i="3"/>
  <c r="D149" i="3"/>
  <c r="D150" i="3"/>
  <c r="D151" i="3"/>
  <c r="D152" i="3"/>
  <c r="D17" i="3"/>
  <c r="D153" i="3"/>
  <c r="D154" i="3"/>
  <c r="D155" i="3"/>
  <c r="D156" i="3"/>
  <c r="D31" i="3"/>
  <c r="D157" i="3"/>
  <c r="D158" i="3"/>
  <c r="D159" i="3"/>
  <c r="D160" i="3"/>
  <c r="D161" i="3"/>
  <c r="D162" i="3"/>
  <c r="D27" i="3"/>
  <c r="D12" i="3"/>
  <c r="D163" i="3"/>
  <c r="D164" i="3"/>
  <c r="D165" i="3"/>
  <c r="D166" i="3"/>
  <c r="D167" i="3"/>
  <c r="D168" i="3"/>
  <c r="D169" i="3"/>
  <c r="D170" i="3"/>
  <c r="D171" i="3"/>
  <c r="D13" i="3"/>
  <c r="D11" i="3"/>
  <c r="D172" i="3"/>
  <c r="D173" i="3"/>
  <c r="D174" i="3"/>
  <c r="D175" i="3"/>
  <c r="D28" i="3"/>
  <c r="D176" i="3"/>
  <c r="D177" i="3"/>
  <c r="D25" i="3"/>
  <c r="D178" i="3"/>
  <c r="D179" i="3"/>
  <c r="D180" i="3"/>
  <c r="D181" i="3"/>
  <c r="D32" i="3"/>
  <c r="H27" i="4"/>
  <c r="H28" i="4"/>
  <c r="H29" i="4"/>
  <c r="H26" i="4"/>
  <c r="C2" i="8"/>
  <c r="J22" i="1"/>
  <c r="J13" i="1"/>
  <c r="J23" i="1"/>
  <c r="J6" i="1"/>
  <c r="J24" i="1"/>
  <c r="J25" i="1"/>
  <c r="J17" i="1"/>
  <c r="J26" i="1"/>
  <c r="J27" i="1"/>
  <c r="J11" i="1"/>
  <c r="J15" i="1"/>
  <c r="J18" i="1"/>
  <c r="J8" i="1"/>
  <c r="J19" i="1"/>
  <c r="J9" i="1"/>
  <c r="J14" i="1"/>
  <c r="J16" i="1"/>
  <c r="J21" i="1"/>
  <c r="J12" i="1"/>
  <c r="J7" i="1"/>
  <c r="J20" i="1"/>
  <c r="J10" i="1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14" i="3"/>
  <c r="G48" i="3"/>
  <c r="G49" i="3"/>
  <c r="G50" i="3"/>
  <c r="G51" i="3"/>
  <c r="G52" i="3"/>
  <c r="G53" i="3"/>
  <c r="G26" i="3"/>
  <c r="G54" i="3"/>
  <c r="G55" i="3"/>
  <c r="G56" i="3"/>
  <c r="G57" i="3"/>
  <c r="G58" i="3"/>
  <c r="G59" i="3"/>
  <c r="G60" i="3"/>
  <c r="G61" i="3"/>
  <c r="G6" i="3"/>
  <c r="G62" i="3"/>
  <c r="G9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29" i="3"/>
  <c r="G85" i="3"/>
  <c r="G18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9" i="3"/>
  <c r="G10" i="3"/>
  <c r="G109" i="3"/>
  <c r="G30" i="3"/>
  <c r="G20" i="3"/>
  <c r="G16" i="3"/>
  <c r="G110" i="3"/>
  <c r="G111" i="3"/>
  <c r="G112" i="3"/>
  <c r="G113" i="3"/>
  <c r="G114" i="3"/>
  <c r="G23" i="3"/>
  <c r="G115" i="3"/>
  <c r="G116" i="3"/>
  <c r="G117" i="3"/>
  <c r="G118" i="3"/>
  <c r="G119" i="3"/>
  <c r="G120" i="3"/>
  <c r="G121" i="3"/>
  <c r="G122" i="3"/>
  <c r="G21" i="3"/>
  <c r="G24" i="3"/>
  <c r="G123" i="3"/>
  <c r="G124" i="3"/>
  <c r="G125" i="3"/>
  <c r="G7" i="3"/>
  <c r="G126" i="3"/>
  <c r="G127" i="3"/>
  <c r="G128" i="3"/>
  <c r="G129" i="3"/>
  <c r="G130" i="3"/>
  <c r="G131" i="3"/>
  <c r="G132" i="3"/>
  <c r="G133" i="3"/>
  <c r="G22" i="3"/>
  <c r="G134" i="3"/>
  <c r="G135" i="3"/>
  <c r="G8" i="3"/>
  <c r="G136" i="3"/>
  <c r="G137" i="3"/>
  <c r="G138" i="3"/>
  <c r="G139" i="3"/>
  <c r="G140" i="3"/>
  <c r="G141" i="3"/>
  <c r="G142" i="3"/>
  <c r="G15" i="3"/>
  <c r="G143" i="3"/>
  <c r="G144" i="3"/>
  <c r="G145" i="3"/>
  <c r="G146" i="3"/>
  <c r="G147" i="3"/>
  <c r="G148" i="3"/>
  <c r="G149" i="3"/>
  <c r="G150" i="3"/>
  <c r="G151" i="3"/>
  <c r="G152" i="3"/>
  <c r="G17" i="3"/>
  <c r="G153" i="3"/>
  <c r="G154" i="3"/>
  <c r="G155" i="3"/>
  <c r="G156" i="3"/>
  <c r="G31" i="3"/>
  <c r="G157" i="3"/>
  <c r="G158" i="3"/>
  <c r="G159" i="3"/>
  <c r="G160" i="3"/>
  <c r="G161" i="3"/>
  <c r="G162" i="3"/>
  <c r="G27" i="3"/>
  <c r="G12" i="3"/>
  <c r="G163" i="3"/>
  <c r="G164" i="3"/>
  <c r="G165" i="3"/>
  <c r="G166" i="3"/>
  <c r="G167" i="3"/>
  <c r="G168" i="3"/>
  <c r="G169" i="3"/>
  <c r="G170" i="3"/>
  <c r="G171" i="3"/>
  <c r="G13" i="3"/>
  <c r="G11" i="3"/>
  <c r="G172" i="3"/>
  <c r="G173" i="3"/>
  <c r="G174" i="3"/>
  <c r="G175" i="3"/>
  <c r="G28" i="3"/>
  <c r="G176" i="3"/>
  <c r="G177" i="3"/>
  <c r="G25" i="3"/>
  <c r="G178" i="3"/>
  <c r="G179" i="3"/>
  <c r="G180" i="3"/>
  <c r="G181" i="3"/>
  <c r="F24" i="4"/>
  <c r="B2" i="3"/>
  <c r="E16" i="1"/>
  <c r="E26" i="1"/>
  <c r="E36" i="1"/>
  <c r="E46" i="1"/>
  <c r="E56" i="1"/>
  <c r="E66" i="1"/>
  <c r="E76" i="1"/>
  <c r="E86" i="1"/>
  <c r="E96" i="1"/>
  <c r="E106" i="1"/>
  <c r="E116" i="1"/>
  <c r="E126" i="1"/>
  <c r="E136" i="1"/>
  <c r="E146" i="1"/>
  <c r="E156" i="1"/>
  <c r="E166" i="1"/>
  <c r="E176" i="1"/>
  <c r="E186" i="1"/>
  <c r="E196" i="1"/>
  <c r="E206" i="1"/>
  <c r="E216" i="1"/>
  <c r="E6" i="1"/>
</calcChain>
</file>

<file path=xl/sharedStrings.xml><?xml version="1.0" encoding="utf-8"?>
<sst xmlns="http://schemas.openxmlformats.org/spreadsheetml/2006/main" count="695" uniqueCount="368">
  <si>
    <t>VlagCd</t>
  </si>
  <si>
    <t>Naam</t>
  </si>
  <si>
    <t>Nr</t>
  </si>
  <si>
    <t>Land</t>
  </si>
  <si>
    <t>Colombia</t>
  </si>
  <si>
    <t>Groot-Brittannië</t>
  </si>
  <si>
    <t>Australië</t>
  </si>
  <si>
    <t>Bahrein</t>
  </si>
  <si>
    <t>Canada</t>
  </si>
  <si>
    <t>Zwitserland</t>
  </si>
  <si>
    <t>Costa Rica</t>
  </si>
  <si>
    <t>Arabische Emiraten</t>
  </si>
  <si>
    <t>Oostenrijk</t>
  </si>
  <si>
    <t>Tsjechische Republiek</t>
  </si>
  <si>
    <t>Duitsland</t>
  </si>
  <si>
    <t>Denemarken</t>
  </si>
  <si>
    <t>Ecuador</t>
  </si>
  <si>
    <t>Spanje</t>
  </si>
  <si>
    <t>Frankrijk</t>
  </si>
  <si>
    <t>Ierland</t>
  </si>
  <si>
    <t>Kazachstan</t>
  </si>
  <si>
    <t>Luxemburg</t>
  </si>
  <si>
    <t>Letland</t>
  </si>
  <si>
    <t>Nederland</t>
  </si>
  <si>
    <t>Noorwegen</t>
  </si>
  <si>
    <t>Nieuw-Zeeland</t>
  </si>
  <si>
    <t>Polen</t>
  </si>
  <si>
    <t>Portugal</t>
  </si>
  <si>
    <t>Rusland</t>
  </si>
  <si>
    <t>Slovenië</t>
  </si>
  <si>
    <t>Zuid-Afrika</t>
  </si>
  <si>
    <t>België</t>
  </si>
  <si>
    <t>Israël</t>
  </si>
  <si>
    <t>Italië</t>
  </si>
  <si>
    <t>Team Ineos</t>
  </si>
  <si>
    <t>Egan Bernal</t>
  </si>
  <si>
    <t>Andrey Amador</t>
  </si>
  <si>
    <t>Richard Carapaz</t>
  </si>
  <si>
    <t>Jonathan Castroviejo</t>
  </si>
  <si>
    <t>Michal Kwiatkowski</t>
  </si>
  <si>
    <t>Luke Rowe</t>
  </si>
  <si>
    <t>Pavel Sivakov</t>
  </si>
  <si>
    <t>Dylan van Baarle</t>
  </si>
  <si>
    <t>Jumbo-Visma</t>
  </si>
  <si>
    <t>Wout van Aert</t>
  </si>
  <si>
    <t>George Bennett</t>
  </si>
  <si>
    <t>Tom Dumoulin</t>
  </si>
  <si>
    <t>Robert Gesink</t>
  </si>
  <si>
    <t>Amund Grøndahl Jansen</t>
  </si>
  <si>
    <t>Sepp Kuss</t>
  </si>
  <si>
    <t>Tony Martin</t>
  </si>
  <si>
    <t>Primoz Roglic</t>
  </si>
  <si>
    <t>BORA-hansgrohe</t>
  </si>
  <si>
    <t>Emanuel Buchmann</t>
  </si>
  <si>
    <t>Felix Großschartner</t>
  </si>
  <si>
    <t>Lennard Kämna</t>
  </si>
  <si>
    <t>Gregor Mühlberger</t>
  </si>
  <si>
    <t>Daniel Oss</t>
  </si>
  <si>
    <t>Lukas Pöstlberger</t>
  </si>
  <si>
    <t>Peter Sagan</t>
  </si>
  <si>
    <t>Maximilian Schachmann</t>
  </si>
  <si>
    <t>AG2R La Mondiale</t>
  </si>
  <si>
    <t>Romain Bardet</t>
  </si>
  <si>
    <t>Mikael Chérel</t>
  </si>
  <si>
    <t>Benoît Cosnefroy</t>
  </si>
  <si>
    <t>Pierre Latour</t>
  </si>
  <si>
    <t>Oliver Naesen</t>
  </si>
  <si>
    <t>Nans Peters</t>
  </si>
  <si>
    <t>Clément Venturini</t>
  </si>
  <si>
    <t>Alexis Vuillermoz</t>
  </si>
  <si>
    <t>Deceuninck-Quick-Step</t>
  </si>
  <si>
    <t>Julian Alaphilippe</t>
  </si>
  <si>
    <t>Kasper Asgreen</t>
  </si>
  <si>
    <t>Sam Bennett</t>
  </si>
  <si>
    <t>Tim Declercq</t>
  </si>
  <si>
    <t>Dries Devenyns</t>
  </si>
  <si>
    <t>Bob Jungels</t>
  </si>
  <si>
    <t>Michael Mørkøv</t>
  </si>
  <si>
    <t>Groupama-FDJ</t>
  </si>
  <si>
    <t>Thibaut Pinot</t>
  </si>
  <si>
    <t>William Bonnet</t>
  </si>
  <si>
    <t>David Gaudu</t>
  </si>
  <si>
    <t>Stefan Küng</t>
  </si>
  <si>
    <t>Matthieu Ladagnous</t>
  </si>
  <si>
    <t>Valentin Madouas</t>
  </si>
  <si>
    <t>Rudy Molard</t>
  </si>
  <si>
    <t>Sébastien Reichenbach</t>
  </si>
  <si>
    <t>Bahrain McLaren</t>
  </si>
  <si>
    <t>Mikel Landa</t>
  </si>
  <si>
    <t>Pello Bilbao</t>
  </si>
  <si>
    <t>Damiano Caruso</t>
  </si>
  <si>
    <t>Sonny Colbrelli</t>
  </si>
  <si>
    <t>Marco Haller</t>
  </si>
  <si>
    <t>Wout Poels</t>
  </si>
  <si>
    <t>Rafael Valls</t>
  </si>
  <si>
    <t>EF Pro Cycling</t>
  </si>
  <si>
    <t>Rigoberto Urán</t>
  </si>
  <si>
    <t>Alberto Bettiol</t>
  </si>
  <si>
    <t>Hugh Carthy</t>
  </si>
  <si>
    <t>Sergio Higuita</t>
  </si>
  <si>
    <t>Jens Keukeleire</t>
  </si>
  <si>
    <t>Daniel Felipe Martínez</t>
  </si>
  <si>
    <t>Tejay van Garderen</t>
  </si>
  <si>
    <t>Neilson Powless</t>
  </si>
  <si>
    <t>Arkéa-Samsic</t>
  </si>
  <si>
    <t>Nairo Quintana</t>
  </si>
  <si>
    <t>Winner Anacona</t>
  </si>
  <si>
    <t>Warren Barguil</t>
  </si>
  <si>
    <t>Dayer Quintana</t>
  </si>
  <si>
    <t>Diego Rosa</t>
  </si>
  <si>
    <t>Clément Russo</t>
  </si>
  <si>
    <t>Connor Swift</t>
  </si>
  <si>
    <t>Movistar</t>
  </si>
  <si>
    <t>Enric Mas</t>
  </si>
  <si>
    <t>Imanol Erviti</t>
  </si>
  <si>
    <t>Nelson Oliveira</t>
  </si>
  <si>
    <t>José Joaquin Rojas</t>
  </si>
  <si>
    <t>Alejandro Valverde</t>
  </si>
  <si>
    <t>Carlos Verona</t>
  </si>
  <si>
    <t>Trek-Segafredo</t>
  </si>
  <si>
    <t>Niklas Eg</t>
  </si>
  <si>
    <t>Kenny Elissonde</t>
  </si>
  <si>
    <t>Bauke Mollema</t>
  </si>
  <si>
    <t>Mads Pedersen</t>
  </si>
  <si>
    <t>Richie Porte</t>
  </si>
  <si>
    <t>Toms Skujins</t>
  </si>
  <si>
    <t>Jasper Stuyven</t>
  </si>
  <si>
    <t>Edward Theuns</t>
  </si>
  <si>
    <t>CCC</t>
  </si>
  <si>
    <t>Greg Van Avermaet</t>
  </si>
  <si>
    <t>Alessandro De Marchi</t>
  </si>
  <si>
    <t>Simon Geschke</t>
  </si>
  <si>
    <t>Jan Hirt</t>
  </si>
  <si>
    <t>Jonas Koch</t>
  </si>
  <si>
    <t>Michael Schär</t>
  </si>
  <si>
    <t>Matteo Trentin</t>
  </si>
  <si>
    <t>Ilnur Zakarin</t>
  </si>
  <si>
    <t>Cofidis</t>
  </si>
  <si>
    <t>Elia Viviani</t>
  </si>
  <si>
    <t>Simone Consonni</t>
  </si>
  <si>
    <t>Nicolas Edet</t>
  </si>
  <si>
    <t>Jesús Herrada</t>
  </si>
  <si>
    <t>Christophe Laporte</t>
  </si>
  <si>
    <t>Guillaume Martin</t>
  </si>
  <si>
    <t>Anthony Perez</t>
  </si>
  <si>
    <t>Pierre Luc Périchon</t>
  </si>
  <si>
    <t>UAE Emirates</t>
  </si>
  <si>
    <t>Tadej Pogacar</t>
  </si>
  <si>
    <t>Fabio Aru</t>
  </si>
  <si>
    <t>David De la Cruz</t>
  </si>
  <si>
    <t>Davide Formolo</t>
  </si>
  <si>
    <t>Alexander Kristoff</t>
  </si>
  <si>
    <t>Vegard Stake Laengen</t>
  </si>
  <si>
    <t>Marco Marcato</t>
  </si>
  <si>
    <t>Jan Polanc</t>
  </si>
  <si>
    <t>Astana</t>
  </si>
  <si>
    <t>Miguel Ángel López</t>
  </si>
  <si>
    <t>Omar Fraile</t>
  </si>
  <si>
    <t>Hugo Houle</t>
  </si>
  <si>
    <t>Gorka Izagirre</t>
  </si>
  <si>
    <t>Ion Izagirre</t>
  </si>
  <si>
    <t>Alexey Lutsenko</t>
  </si>
  <si>
    <t>Luis Léon Sánchez</t>
  </si>
  <si>
    <t>Harold Tejeda</t>
  </si>
  <si>
    <t>Lotto Soudal</t>
  </si>
  <si>
    <t>Steff Cras</t>
  </si>
  <si>
    <t>Jasper De Buyst</t>
  </si>
  <si>
    <t>Thomas De Gendt</t>
  </si>
  <si>
    <t>John Degenkolb</t>
  </si>
  <si>
    <t>Caleb Ewan</t>
  </si>
  <si>
    <t>Frederik Frison</t>
  </si>
  <si>
    <t>Philippe Gilbert</t>
  </si>
  <si>
    <t>Roger Kluge</t>
  </si>
  <si>
    <t>Mitchelton-Scott</t>
  </si>
  <si>
    <t>Adam Yates</t>
  </si>
  <si>
    <t>Jack Bauer</t>
  </si>
  <si>
    <t>Sam Bewley</t>
  </si>
  <si>
    <t>Esteban Chaves</t>
  </si>
  <si>
    <t>Daryl Impey</t>
  </si>
  <si>
    <t>Chris Juul-Jensen</t>
  </si>
  <si>
    <t>Luka Mezgec</t>
  </si>
  <si>
    <t>Mikel Nieve</t>
  </si>
  <si>
    <t>Israel Start-Up Nation</t>
  </si>
  <si>
    <t>Daniel Martin</t>
  </si>
  <si>
    <t>André Greipel</t>
  </si>
  <si>
    <t>Ben Hermans</t>
  </si>
  <si>
    <t>Hugo Hofstetter</t>
  </si>
  <si>
    <t>Krists Neilands</t>
  </si>
  <si>
    <t>Guy Niv</t>
  </si>
  <si>
    <t>Nils Politt</t>
  </si>
  <si>
    <t>Tom Van Asbroeck</t>
  </si>
  <si>
    <t>Total Direct Energie</t>
  </si>
  <si>
    <t>Niccolò Bonifazio</t>
  </si>
  <si>
    <t>Mathieu Burgaudeau</t>
  </si>
  <si>
    <t>Lilian Calmejane</t>
  </si>
  <si>
    <t>Jérôme Cousin</t>
  </si>
  <si>
    <t>Fabien Grellier</t>
  </si>
  <si>
    <t>Romain Sicard</t>
  </si>
  <si>
    <t>Geoffrey Soupe</t>
  </si>
  <si>
    <t>Anthony Turgis</t>
  </si>
  <si>
    <t>NTT Pro Cycling</t>
  </si>
  <si>
    <t>Giacomo Nizzolo</t>
  </si>
  <si>
    <t>Ryan Gibbons</t>
  </si>
  <si>
    <t>Michael Gogl</t>
  </si>
  <si>
    <t>Edvald Boasson Hagen</t>
  </si>
  <si>
    <t>Roman Kreuziger</t>
  </si>
  <si>
    <t>Domenico Pozzovivo</t>
  </si>
  <si>
    <t>Michael Valgren</t>
  </si>
  <si>
    <t>Maximilian Walscheid</t>
  </si>
  <si>
    <t>Team Sunweb</t>
  </si>
  <si>
    <t>Nikias Arndt</t>
  </si>
  <si>
    <t>Tiesj Benoot</t>
  </si>
  <si>
    <t>Cees Bol</t>
  </si>
  <si>
    <t>Marc Hirschi</t>
  </si>
  <si>
    <t>Søren Kragh Andersen</t>
  </si>
  <si>
    <t>Joris Nieuwenhuis</t>
  </si>
  <si>
    <t>Casper Pedersen</t>
  </si>
  <si>
    <t>Nicholas Roche</t>
  </si>
  <si>
    <t>B&amp;B Hotels-Vital Concept</t>
  </si>
  <si>
    <t>Bryan Coquard</t>
  </si>
  <si>
    <t>Cyril Barthe</t>
  </si>
  <si>
    <t>Maxime Chevalier</t>
  </si>
  <si>
    <t>Jens Debusschere</t>
  </si>
  <si>
    <t>Cyril Gautier</t>
  </si>
  <si>
    <t>Quentin Pacher</t>
  </si>
  <si>
    <t>Kévin Reza</t>
  </si>
  <si>
    <t>Pierre Rolland</t>
  </si>
  <si>
    <t>Verenigde Staten</t>
  </si>
  <si>
    <t>Team</t>
  </si>
  <si>
    <t>Etappe</t>
  </si>
  <si>
    <t>Datum</t>
  </si>
  <si>
    <t>Afstand</t>
  </si>
  <si>
    <t>Omschrijving</t>
  </si>
  <si>
    <t>NICE MOYEN PAYS &gt; NICE</t>
  </si>
  <si>
    <t> NICE HAUT PAYS &gt; NICE</t>
  </si>
  <si>
    <t> NICE &gt; SISTERON</t>
  </si>
  <si>
    <t>SISTERON &gt; ORCIÈRES-MERLETTE</t>
  </si>
  <si>
    <t>GAP &gt; PRIVAS</t>
  </si>
  <si>
    <t>LE TEIL &gt; MONT AIGOUAL</t>
  </si>
  <si>
    <t>MILLAU &gt; LAVAUR</t>
  </si>
  <si>
    <t>CAZÈRES-SUR-GARONNE &gt; LOUDENVIELLE</t>
  </si>
  <si>
    <t>PAU &gt; LARUNS</t>
  </si>
  <si>
    <t> ÎLE D'OLÉRON LE CHÂTEAU-D'OLÉRON &gt; ÎLE DE RÉ SAINT-MARTIN-DE-RÉ</t>
  </si>
  <si>
    <t>CHÂTELAILLON-PLAGE &gt; POITIERS</t>
  </si>
  <si>
    <t>CHAUVIGNY &gt; SARRAN CORRÈZE</t>
  </si>
  <si>
    <t>CHÂTEL-GUYON &gt; PUY MARY CANTAL</t>
  </si>
  <si>
    <t>CLERMONT-FERRAND &gt; LYON</t>
  </si>
  <si>
    <t>LYON &gt; GRAND COLOMBIER</t>
  </si>
  <si>
    <t>LA TOUR-DU-PIN &gt; VILLARD-DE-LANS</t>
  </si>
  <si>
    <t>GRENOBLE &gt; MÉRIBEL COL DE LA LOZE</t>
  </si>
  <si>
    <t>MÉRIBEL &gt; LA ROCHE-SUR-FORON</t>
  </si>
  <si>
    <t>BOURG-EN-BRESSE &gt; CHAMPAGNOLE</t>
  </si>
  <si>
    <t>LURE &gt; LA PLANCHE DES BELLES FILLES</t>
  </si>
  <si>
    <t>MANTES-LA-JOLIE &gt; PARIS CHAMPS-ÉLYSÉES</t>
  </si>
  <si>
    <t>Totaal</t>
  </si>
  <si>
    <t>Punten</t>
  </si>
  <si>
    <t>TotaalPunten</t>
  </si>
  <si>
    <t>Rang</t>
  </si>
  <si>
    <t>Etap1</t>
  </si>
  <si>
    <t>Etap2</t>
  </si>
  <si>
    <t>Etap3</t>
  </si>
  <si>
    <t>Etap4</t>
  </si>
  <si>
    <t>Etap5</t>
  </si>
  <si>
    <t>Etap6</t>
  </si>
  <si>
    <t>Etap7</t>
  </si>
  <si>
    <t>Etap8</t>
  </si>
  <si>
    <t>Etap9</t>
  </si>
  <si>
    <t>Etap10</t>
  </si>
  <si>
    <t>Etap11</t>
  </si>
  <si>
    <t>Etap12</t>
  </si>
  <si>
    <t>Etap13</t>
  </si>
  <si>
    <t>Etap14</t>
  </si>
  <si>
    <t>Etap15</t>
  </si>
  <si>
    <t>Etap16</t>
  </si>
  <si>
    <t>Etap17</t>
  </si>
  <si>
    <t>Etap18</t>
  </si>
  <si>
    <t>Etap19</t>
  </si>
  <si>
    <t>Etap20</t>
  </si>
  <si>
    <t>Etap21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</si>
  <si>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</si>
  <si>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</si>
  <si>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</si>
  <si>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</si>
  <si>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</si>
  <si>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</si>
  <si>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</si>
  <si>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</si>
  <si>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</si>
  <si>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</si>
  <si>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</si>
  <si>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</si>
  <si>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</si>
  <si>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</si>
  <si>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</si>
  <si>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</si>
  <si>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</si>
  <si>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</si>
  <si>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</si>
  <si>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</si>
  <si>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</si>
  <si>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Eindtotaal</t>
  </si>
  <si>
    <t>Controle:</t>
  </si>
  <si>
    <t xml:space="preserve">           Etappe
          Nr</t>
  </si>
  <si>
    <t>Nummer zoeken:</t>
  </si>
  <si>
    <t>Naam zoeken:</t>
  </si>
  <si>
    <t>Type</t>
  </si>
  <si>
    <t>heuvels</t>
  </si>
  <si>
    <t>bergen</t>
  </si>
  <si>
    <t>vlak</t>
  </si>
  <si>
    <t>tijdrit</t>
  </si>
  <si>
    <t>1 of meer etappes niet goed gevuld</t>
  </si>
  <si>
    <t>flag-co</t>
  </si>
  <si>
    <t>flag-cr</t>
  </si>
  <si>
    <t>flag-ec</t>
  </si>
  <si>
    <t>flag-es</t>
  </si>
  <si>
    <t>flag-pl</t>
  </si>
  <si>
    <t>flag-gb</t>
  </si>
  <si>
    <t>flag-ru</t>
  </si>
  <si>
    <t>flag-nl</t>
  </si>
  <si>
    <t>flag-fr</t>
  </si>
  <si>
    <t>flag-be</t>
  </si>
  <si>
    <t>flag-it</t>
  </si>
  <si>
    <t>flag-de</t>
  </si>
  <si>
    <t>flag-no</t>
  </si>
  <si>
    <t>flag-si</t>
  </si>
  <si>
    <t>flag-za</t>
  </si>
  <si>
    <t>flag-lu</t>
  </si>
  <si>
    <t>flag-ae</t>
  </si>
  <si>
    <t>flag-at</t>
  </si>
  <si>
    <t>flag-au</t>
  </si>
  <si>
    <t>flag-bh</t>
  </si>
  <si>
    <t>flag-ca</t>
  </si>
  <si>
    <t>flag-ch</t>
  </si>
  <si>
    <t>flag-cz</t>
  </si>
  <si>
    <t>flag-dk</t>
  </si>
  <si>
    <t>flag-ie</t>
  </si>
  <si>
    <t>flag-il</t>
  </si>
  <si>
    <t>flag-kz</t>
  </si>
  <si>
    <t>flag-lv</t>
  </si>
  <si>
    <t>flag-nz</t>
  </si>
  <si>
    <t>flag-pt</t>
  </si>
  <si>
    <t>flag-se</t>
  </si>
  <si>
    <t>flag-us</t>
  </si>
  <si>
    <t>Rémi Cavagna</t>
  </si>
  <si>
    <t>Matej Mohorič</t>
  </si>
  <si>
    <t>Kévin Ledanois</t>
  </si>
  <si>
    <t>Dario Cataldo</t>
  </si>
  <si>
    <t>Marc Soler</t>
  </si>
  <si>
    <t>Deelnemerslijst Tour de France 2020</t>
  </si>
  <si>
    <t>NrNaam</t>
  </si>
  <si>
    <t xml:space="preserve"> </t>
  </si>
  <si>
    <t>Aantal punten per land en team</t>
  </si>
  <si>
    <t>AantRenners</t>
  </si>
  <si>
    <t>PuntenNorm</t>
  </si>
  <si>
    <t>RangNorm</t>
  </si>
  <si>
    <t>Bron:</t>
  </si>
  <si>
    <t>wielerflits.nl/nieuws/tour-2020-dit-zijn-de-deelnemers/</t>
  </si>
  <si>
    <t>Genormeerde punten</t>
  </si>
  <si>
    <t>© 2020, G-Info/G. Verbruggen</t>
  </si>
  <si>
    <t>www.ginfo.nl</t>
  </si>
  <si>
    <t>Voorbeeld materiaal -  TdF 2020</t>
  </si>
  <si>
    <t>Gegevensvalidatie</t>
  </si>
  <si>
    <t>Keuzelijst met invoervak (formulier)</t>
  </si>
  <si>
    <t>Keuzelijst met invoervak (Active-X)</t>
  </si>
  <si>
    <t>mart</t>
  </si>
  <si>
    <t>155 John Degenkolb</t>
  </si>
  <si>
    <t>Zweden</t>
  </si>
  <si>
    <t xml:space="preserve">  AantRenners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</si>
</sst>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ddd\ d\ mmm"/>
    <numFmt numFmtId="165" formatCode="_ * #,##0.0_ ;_ * \-#,##0.0_ ;_ * &quot;-&quot;??_ ;_ @_ "/>
    <numFmt numFmtId="166" formatCode="0;;"/>
  </numFmts>
  <fonts count="1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/>
    <xf numFmtId="0" fontId="15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NumberFormat="1"/>
    <xf numFmtId="0" fontId="3" fillId="0" borderId="0" xfId="0" applyFont="1"/>
    <xf numFmtId="0" fontId="0" fillId="0" borderId="0" xfId="0" applyFont="1"/>
    <xf numFmtId="0" fontId="1" fillId="0" borderId="0" xfId="0" applyFont="1" applyAlignment="1"/>
    <xf numFmtId="164" fontId="0" fillId="0" borderId="0" xfId="0" applyNumberFormat="1"/>
    <xf numFmtId="165" fontId="0" fillId="0" borderId="0" xfId="1" applyNumberFormat="1" applyFont="1"/>
    <xf numFmtId="165" fontId="0" fillId="0" borderId="0" xfId="0" applyNumberFormat="1" applyFont="1"/>
    <xf numFmtId="0" fontId="0" fillId="0" borderId="0" xfId="0" pivotButton="1"/>
    <xf numFmtId="166" fontId="0" fillId="0" borderId="0" xfId="0" applyNumberFormat="1"/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0" xfId="2"/>
    <xf numFmtId="0" fontId="0" fillId="0" borderId="0" xfId="0" applyNumberFormat="1" applyFont="1"/>
    <xf numFmtId="0" fontId="7" fillId="0" borderId="0" xfId="2" applyFill="1"/>
    <xf numFmtId="0" fontId="0" fillId="0" borderId="2" xfId="0" applyBorder="1"/>
    <xf numFmtId="43" fontId="0" fillId="0" borderId="0" xfId="0" applyNumberFormat="1"/>
    <xf numFmtId="165" fontId="8" fillId="4" borderId="4" xfId="1" applyNumberFormat="1" applyFont="1" applyFill="1" applyBorder="1"/>
    <xf numFmtId="165" fontId="0" fillId="3" borderId="7" xfId="1" applyNumberFormat="1" applyFont="1" applyFill="1" applyBorder="1"/>
    <xf numFmtId="165" fontId="0" fillId="0" borderId="7" xfId="1" applyNumberFormat="1" applyFont="1" applyBorder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right" vertical="center"/>
    </xf>
    <xf numFmtId="0" fontId="0" fillId="0" borderId="0" xfId="0" applyAlignment="1">
      <alignment textRotation="60"/>
    </xf>
    <xf numFmtId="0" fontId="0" fillId="0" borderId="9" xfId="0" applyBorder="1"/>
    <xf numFmtId="0" fontId="0" fillId="0" borderId="9" xfId="0" pivotButton="1" applyBorder="1"/>
    <xf numFmtId="0" fontId="0" fillId="0" borderId="0" xfId="0" applyBorder="1"/>
    <xf numFmtId="0" fontId="0" fillId="5" borderId="0" xfId="0" applyFill="1"/>
    <xf numFmtId="43" fontId="0" fillId="0" borderId="0" xfId="1" applyFont="1"/>
    <xf numFmtId="4" fontId="0" fillId="0" borderId="0" xfId="0" applyNumberFormat="1"/>
    <xf numFmtId="0" fontId="10" fillId="6" borderId="0" xfId="3" applyFill="1"/>
    <xf numFmtId="0" fontId="10" fillId="0" borderId="0" xfId="3"/>
    <xf numFmtId="0" fontId="10" fillId="7" borderId="0" xfId="3" applyFill="1"/>
    <xf numFmtId="0" fontId="10" fillId="7" borderId="10" xfId="3" applyFill="1" applyBorder="1"/>
    <xf numFmtId="0" fontId="10" fillId="7" borderId="11" xfId="3" applyFill="1" applyBorder="1"/>
    <xf numFmtId="0" fontId="10" fillId="7" borderId="12" xfId="3" applyFill="1" applyBorder="1"/>
    <xf numFmtId="0" fontId="10" fillId="7" borderId="13" xfId="3" applyFill="1" applyBorder="1"/>
    <xf numFmtId="0" fontId="11" fillId="7" borderId="0" xfId="3" applyFont="1" applyFill="1"/>
    <xf numFmtId="0" fontId="10" fillId="7" borderId="14" xfId="3" applyFill="1" applyBorder="1"/>
    <xf numFmtId="0" fontId="12" fillId="7" borderId="0" xfId="3" applyFont="1" applyFill="1" applyAlignment="1">
      <alignment horizontal="right"/>
    </xf>
    <xf numFmtId="0" fontId="13" fillId="7" borderId="0" xfId="3" applyFont="1" applyFill="1" applyAlignment="1">
      <alignment horizontal="right"/>
    </xf>
    <xf numFmtId="0" fontId="14" fillId="7" borderId="0" xfId="3" applyFont="1" applyFill="1" applyAlignment="1">
      <alignment horizontal="right"/>
    </xf>
    <xf numFmtId="0" fontId="15" fillId="7" borderId="0" xfId="4" applyFill="1" applyBorder="1" applyAlignment="1" applyProtection="1">
      <alignment horizontal="right"/>
      <protection locked="0"/>
    </xf>
    <xf numFmtId="0" fontId="15" fillId="7" borderId="0" xfId="4" applyFill="1" applyAlignment="1" applyProtection="1">
      <alignment horizontal="right"/>
      <protection locked="0"/>
    </xf>
    <xf numFmtId="0" fontId="10" fillId="7" borderId="15" xfId="3" applyFill="1" applyBorder="1"/>
    <xf numFmtId="0" fontId="10" fillId="7" borderId="16" xfId="3" applyFill="1" applyBorder="1"/>
    <xf numFmtId="0" fontId="10" fillId="7" borderId="17" xfId="3" applyFill="1" applyBorder="1"/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vertical="center"/>
    </xf>
    <xf numFmtId="0" fontId="3" fillId="0" borderId="19" xfId="0" applyFont="1" applyBorder="1" applyAlignment="1">
      <alignment horizontal="right" vertical="center"/>
    </xf>
    <xf numFmtId="0" fontId="0" fillId="0" borderId="19" xfId="0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2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</cellXfs>
  <cellStyles count="5">
    <cellStyle name="Hyperlink" xfId="2" builtinId="8"/>
    <cellStyle name="Hyperlink 2" xfId="4" xr:uid="{648BC6FE-7852-465D-BAB7-D68E6D7627AD}"/>
    <cellStyle name="Komma" xfId="1" builtinId="3"/>
    <cellStyle name="Normal 2" xfId="3" xr:uid="{8ABA9EE4-905E-4C52-A1D5-C22A1846C861}"/>
    <cellStyle name="Standaard" xfId="0" builtinId="0"/>
  </cellStyles>
  <dxfs count="55"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ill>
        <gradientFill>
          <stop position="0">
            <color theme="0"/>
          </stop>
          <stop position="0.5">
            <color theme="4" tint="-0.25098422193060094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9"/>
          </stop>
        </gradientFill>
      </fill>
    </dxf>
    <dxf>
      <fill>
        <gradientFill type="path">
          <stop position="0">
            <color theme="0"/>
          </stop>
          <stop position="1">
            <color theme="5"/>
          </stop>
        </gradient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  <border>
        <left/>
        <right/>
        <top/>
        <bottom/>
      </border>
    </dxf>
    <dxf>
      <fill>
        <gradientFill type="path">
          <stop position="0">
            <color theme="0"/>
          </stop>
          <stop position="1">
            <color rgb="FFFF0000"/>
          </stop>
        </gradientFill>
      </fill>
      <border>
        <left/>
        <right/>
        <top/>
        <bottom/>
      </border>
    </dxf>
    <dxf>
      <fill>
        <gradientFill type="path">
          <stop position="0">
            <color theme="0"/>
          </stop>
          <stop position="1">
            <color theme="5"/>
          </stop>
        </gradientFill>
      </fill>
    </dxf>
    <dxf>
      <fill>
        <gradientFill degree="90">
          <stop position="0">
            <color theme="0"/>
          </stop>
          <stop position="1">
            <color theme="9"/>
          </stop>
        </gradientFill>
      </fill>
    </dxf>
    <dxf>
      <fill>
        <gradientFill>
          <stop position="0">
            <color theme="0"/>
          </stop>
          <stop position="0.5">
            <color theme="4" tint="-0.25098422193060094"/>
          </stop>
          <stop position="1">
            <color theme="0"/>
          </stop>
        </gradient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 * #,##0.0_ ;_ * \-#,##0.0_ ;_ * &quot;-&quot;??_ ;_ @_ 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alignment textRotation="60"/>
    </dxf>
    <dxf>
      <alignment textRotation="60"/>
    </dxf>
    <dxf>
      <numFmt numFmtId="35" formatCode="_ * #,##0.00_ ;_ * \-#,##0.00_ ;_ * &quot;-&quot;??_ ;_ @_ 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6" formatCode="0;;"/>
    </dxf>
    <dxf>
      <numFmt numFmtId="0" formatCode="General"/>
    </dxf>
    <dxf>
      <alignment horizontal="center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 * #,##0.0_ ;_ * \-#,##0.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 * #,##0.0_ ;_ * \-#,##0.0_ ;_ * &quot;-&quot;??_ ;_ @_ "/>
    </dxf>
    <dxf>
      <numFmt numFmtId="164" formatCode="ddd\ d\ 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Drop" dropStyle="combo" dx="26" fmlaLink="$N$8" fmlaRange="Teams!$C$6:$D$224" noThreeD="1" sel="121" val="116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0540" y="845821"/>
          <a:ext cx="2511986" cy="1756410"/>
        </a:xfrm>
        <a:prstGeom prst="rect">
          <a:avLst/>
        </a:prstGeom>
      </xdr:spPr>
    </xdr:pic>
    <xdr:clientData/>
  </xdr:twoCellAnchor>
  <xdr:twoCellAnchor>
    <xdr:from>
      <xdr:col>10</xdr:col>
      <xdr:colOff>433116</xdr:colOff>
      <xdr:row>4</xdr:row>
      <xdr:rowOff>144780</xdr:rowOff>
    </xdr:from>
    <xdr:to>
      <xdr:col>14</xdr:col>
      <xdr:colOff>603288</xdr:colOff>
      <xdr:row>17</xdr:row>
      <xdr:rowOff>7620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8036" y="739140"/>
          <a:ext cx="2372352" cy="2148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31</xdr:row>
      <xdr:rowOff>114612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182880"/>
          <a:ext cx="5859780" cy="5418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22860</xdr:rowOff>
        </xdr:from>
        <xdr:to>
          <xdr:col>13</xdr:col>
          <xdr:colOff>0</xdr:colOff>
          <xdr:row>10</xdr:row>
          <xdr:rowOff>0</xdr:rowOff>
        </xdr:to>
        <xdr:sp macro="" textlink="">
          <xdr:nvSpPr>
            <xdr:cNvPr id="2055" name="ComboBox1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12</xdr:col>
          <xdr:colOff>342900</xdr:colOff>
          <xdr:row>8</xdr:row>
          <xdr:rowOff>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-Info/G. Verbruggen" refreshedDate="44074.919228472223" createdVersion="6" refreshedVersion="6" minRefreshableVersion="3" recordCount="32" xr:uid="{55C6AB66-0B08-4680-BA38-3B27E9BFCB42}">
  <cacheSource type="worksheet">
    <worksheetSource name="tblLand"/>
  </cacheSource>
  <cacheFields count="7">
    <cacheField name="VlagCd" numFmtId="0">
      <sharedItems/>
    </cacheField>
    <cacheField name="Land" numFmtId="0">
      <sharedItems count="33">
        <s v="Ierland"/>
        <s v="Noorwegen"/>
        <s v="Australië"/>
        <s v="Zwitserland"/>
        <s v="Groot-Brittannië"/>
        <s v="Kazachstan"/>
        <s v="Nederland"/>
        <s v="Slovenië"/>
        <s v="Denemarken"/>
        <s v="Italië"/>
        <s v="Frankrijk"/>
        <s v="België"/>
        <s v="Colombia"/>
        <s v="Duitsland"/>
        <s v="Ecuador"/>
        <s v="Oostenrijk"/>
        <s v="Zuid-Afrika"/>
        <s v="Canada"/>
        <s v="Spanje"/>
        <s v="Luxemburg"/>
        <s v="Costa Rica"/>
        <s v="Tsjechische Republiek"/>
        <s v="Israël"/>
        <s v="Letland"/>
        <s v="Nieuw-Zeeland"/>
        <s v="Polen"/>
        <s v="Portugal"/>
        <s v="Rusland"/>
        <s v="Verenigde Staten"/>
        <s v="Arabische Emiraten"/>
        <s v="Bahrein"/>
        <s v="Zweden"/>
        <s v="Zeden" u="1"/>
      </sharedItems>
    </cacheField>
    <cacheField name="AantRenners" numFmtId="0">
      <sharedItems containsSemiMixedTypes="0" containsString="0" containsNumber="1" containsInteger="1" minValue="0" maxValue="39"/>
    </cacheField>
    <cacheField name="Punten" numFmtId="0">
      <sharedItems containsSemiMixedTypes="0" containsString="0" containsNumber="1" containsInteger="1" minValue="0" maxValue="72"/>
    </cacheField>
    <cacheField name="Rang" numFmtId="0">
      <sharedItems containsSemiMixedTypes="0" containsString="0" containsNumber="1" containsInteger="1" minValue="1" maxValue="15"/>
    </cacheField>
    <cacheField name="PuntenNorm" numFmtId="43">
      <sharedItems containsMixedTypes="1" containsNumber="1" minValue="0" maxValue="15"/>
    </cacheField>
    <cacheField name="RangNorm" numFmtId="0">
      <sharedItems containsMixedTypes="1" containsNumber="1" containsInteger="1" minValue="1" maxValue="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-Info/G. Verbruggen" refreshedDate="44074.919300925925" createdVersion="6" refreshedVersion="6" minRefreshableVersion="3" recordCount="176" xr:uid="{6149C0EC-F2C7-4453-9D38-87F8B049A5CE}">
  <cacheSource type="worksheet">
    <worksheetSource name="tblRenners"/>
  </cacheSource>
  <cacheFields count="27">
    <cacheField name="Team" numFmtId="0">
      <sharedItems count="23">
        <s v="Deceuninck-Quick-Step"/>
        <s v="UAE Emirates"/>
        <s v="Lotto Soudal"/>
        <s v="Trek-Segafredo"/>
        <s v="Team Sunweb"/>
        <s v="NTT Pro Cycling"/>
        <s v="BORA-hansgrohe"/>
        <s v="Mitchelton-Scott"/>
        <s v="CCC"/>
        <s v="Israel Start-Up Nation"/>
        <s v="EF Pro Cycling"/>
        <s v="Cofidis"/>
        <s v="Astana"/>
        <s v="B&amp;B Hotels-Vital Concept"/>
        <s v="Total Direct Energie"/>
        <s v="Team Ineos"/>
        <s v="Jumbo-Visma"/>
        <s v="AG2R La Mondiale"/>
        <s v="Groupama-FDJ"/>
        <s v="Bahrain McLaren"/>
        <s v="Arkéa-Samsic"/>
        <s v="Movistar"/>
        <s v="Ineos" u="1"/>
      </sharedItems>
    </cacheField>
    <cacheField name="Nr" numFmtId="0">
      <sharedItems containsSemiMixedTypes="0" containsString="0" containsNumber="1" containsInteger="1" minValue="1" maxValue="218"/>
    </cacheField>
    <cacheField name="Naam" numFmtId="0">
      <sharedItems/>
    </cacheField>
    <cacheField name="Land" numFmtId="0">
      <sharedItems count="29">
        <s v="Frankrijk"/>
        <s v="Noorwegen"/>
        <s v="Australië"/>
        <s v="Ierland"/>
        <s v="Denemarken"/>
        <s v="Zwitserland"/>
        <s v="Italië"/>
        <s v="Nederland"/>
        <s v="Slovenië"/>
        <s v="Groot-Brittannië"/>
        <s v="België"/>
        <s v="Colombia"/>
        <s v="Kazachstan"/>
        <s v="Duitsland"/>
        <s v="Costa Rica"/>
        <s v="Ecuador"/>
        <s v="Spanje"/>
        <s v="Polen"/>
        <s v="Rusland"/>
        <s v="Nieuw-Zeeland"/>
        <s v="Verenigde Staten"/>
        <s v="Oostenrijk"/>
        <s v="Luxemburg"/>
        <s v="Portugal"/>
        <s v="Letland"/>
        <s v="Tsjechische Republiek"/>
        <s v="Canada"/>
        <s v="Zuid-Afrika"/>
        <s v="Israël"/>
      </sharedItems>
    </cacheField>
    <cacheField name="TotaalPunten" numFmtId="166">
      <sharedItems containsSemiMixedTypes="0" containsString="0" containsNumber="1" containsInteger="1" minValue="0" maxValue="50"/>
    </cacheField>
    <cacheField name="Rang" numFmtId="0">
      <sharedItems containsSemiMixedTypes="0" containsString="0" containsNumber="1" containsInteger="1" minValue="1" maxValue="27"/>
    </cacheField>
    <cacheField name="Etap1" numFmtId="0">
      <sharedItems containsMixedTypes="1" containsNumber="1" containsInteger="1" minValue="1" maxValue="50"/>
    </cacheField>
    <cacheField name="Etap2" numFmtId="0">
      <sharedItems containsMixedTypes="1" containsNumber="1" containsInteger="1" minValue="1" maxValue="50"/>
    </cacheField>
    <cacheField name="Etap3" numFmtId="0">
      <sharedItems containsMixedTypes="1" containsNumber="1" containsInteger="1" minValue="1" maxValue="50"/>
    </cacheField>
    <cacheField name="Etap4" numFmtId="0">
      <sharedItems/>
    </cacheField>
    <cacheField name="Etap5" numFmtId="0">
      <sharedItems/>
    </cacheField>
    <cacheField name="Etap6" numFmtId="0">
      <sharedItems/>
    </cacheField>
    <cacheField name="Etap7" numFmtId="0">
      <sharedItems/>
    </cacheField>
    <cacheField name="Etap8" numFmtId="0">
      <sharedItems/>
    </cacheField>
    <cacheField name="Etap9" numFmtId="0">
      <sharedItems/>
    </cacheField>
    <cacheField name="Etap10" numFmtId="0">
      <sharedItems/>
    </cacheField>
    <cacheField name="Etap11" numFmtId="0">
      <sharedItems/>
    </cacheField>
    <cacheField name="Etap12" numFmtId="0">
      <sharedItems/>
    </cacheField>
    <cacheField name="Etap13" numFmtId="0">
      <sharedItems/>
    </cacheField>
    <cacheField name="Etap14" numFmtId="0">
      <sharedItems/>
    </cacheField>
    <cacheField name="Etap15" numFmtId="0">
      <sharedItems/>
    </cacheField>
    <cacheField name="Etap16" numFmtId="0">
      <sharedItems/>
    </cacheField>
    <cacheField name="Etap17" numFmtId="0">
      <sharedItems/>
    </cacheField>
    <cacheField name="Etap18" numFmtId="0">
      <sharedItems/>
    </cacheField>
    <cacheField name="Etap19" numFmtId="0">
      <sharedItems/>
    </cacheField>
    <cacheField name="Etap20" numFmtId="0">
      <sharedItems/>
    </cacheField>
    <cacheField name="Etap21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s v="flag-ie"/>
    <x v="0"/>
    <n v="3"/>
    <n v="45"/>
    <n v="4"/>
    <n v="15"/>
    <n v="1"/>
  </r>
  <r>
    <s v="flag-no"/>
    <x v="1"/>
    <n v="4"/>
    <n v="50"/>
    <n v="2"/>
    <n v="12.5"/>
    <n v="2"/>
  </r>
  <r>
    <s v="flag-au"/>
    <x v="2"/>
    <n v="4"/>
    <n v="50"/>
    <n v="2"/>
    <n v="12.5"/>
    <n v="2"/>
  </r>
  <r>
    <s v="flag-ch"/>
    <x v="3"/>
    <n v="4"/>
    <n v="30"/>
    <n v="7"/>
    <n v="7.5"/>
    <n v="4"/>
  </r>
  <r>
    <s v="flag-gb"/>
    <x v="4"/>
    <n v="4"/>
    <n v="20"/>
    <n v="11"/>
    <n v="5"/>
    <n v="5"/>
  </r>
  <r>
    <s v="flag-kz"/>
    <x v="5"/>
    <n v="1"/>
    <n v="5"/>
    <n v="13"/>
    <n v="5"/>
    <n v="5"/>
  </r>
  <r>
    <s v="flag-nl"/>
    <x v="6"/>
    <n v="7"/>
    <n v="32"/>
    <n v="6"/>
    <n v="4.5714285714285712"/>
    <n v="7"/>
  </r>
  <r>
    <s v="flag-si"/>
    <x v="7"/>
    <n v="6"/>
    <n v="23"/>
    <n v="9"/>
    <n v="3.8333333333333335"/>
    <n v="8"/>
  </r>
  <r>
    <s v="flag-dk"/>
    <x v="8"/>
    <n v="8"/>
    <n v="30"/>
    <n v="7"/>
    <n v="3.75"/>
    <n v="9"/>
  </r>
  <r>
    <s v="flag-it"/>
    <x v="9"/>
    <n v="16"/>
    <n v="37"/>
    <n v="5"/>
    <n v="2.3125"/>
    <n v="10"/>
  </r>
  <r>
    <s v="flag-fr"/>
    <x v="10"/>
    <n v="39"/>
    <n v="72"/>
    <n v="1"/>
    <n v="1.8461538461538463"/>
    <n v="11"/>
  </r>
  <r>
    <s v="flag-be"/>
    <x v="11"/>
    <n v="17"/>
    <n v="23"/>
    <n v="9"/>
    <n v="1.3529411764705883"/>
    <n v="12"/>
  </r>
  <r>
    <s v="flag-co"/>
    <x v="12"/>
    <n v="10"/>
    <n v="10"/>
    <n v="12"/>
    <n v="1"/>
    <n v="13"/>
  </r>
  <r>
    <s v="flag-de"/>
    <x v="13"/>
    <n v="12"/>
    <n v="2"/>
    <n v="14"/>
    <n v="0.16666666666666666"/>
    <n v="14"/>
  </r>
  <r>
    <s v="flag-ec"/>
    <x v="14"/>
    <n v="1"/>
    <n v="0"/>
    <n v="15"/>
    <n v="0"/>
    <n v="15"/>
  </r>
  <r>
    <s v="flag-at"/>
    <x v="15"/>
    <n v="5"/>
    <n v="0"/>
    <n v="15"/>
    <n v="0"/>
    <n v="15"/>
  </r>
  <r>
    <s v="flag-za"/>
    <x v="16"/>
    <n v="2"/>
    <n v="0"/>
    <n v="15"/>
    <n v="0"/>
    <n v="15"/>
  </r>
  <r>
    <s v="flag-ca"/>
    <x v="17"/>
    <n v="1"/>
    <n v="0"/>
    <n v="15"/>
    <n v="0"/>
    <n v="15"/>
  </r>
  <r>
    <s v="flag-es"/>
    <x v="18"/>
    <n v="17"/>
    <n v="0"/>
    <n v="15"/>
    <n v="0"/>
    <n v="15"/>
  </r>
  <r>
    <s v="flag-lu"/>
    <x v="19"/>
    <n v="1"/>
    <n v="0"/>
    <n v="15"/>
    <n v="0"/>
    <n v="15"/>
  </r>
  <r>
    <s v="flag-cr"/>
    <x v="20"/>
    <n v="1"/>
    <n v="0"/>
    <n v="15"/>
    <n v="0"/>
    <n v="15"/>
  </r>
  <r>
    <s v="flag-cz"/>
    <x v="21"/>
    <n v="2"/>
    <n v="0"/>
    <n v="15"/>
    <n v="0"/>
    <n v="15"/>
  </r>
  <r>
    <s v="flag-il"/>
    <x v="22"/>
    <n v="1"/>
    <n v="0"/>
    <n v="15"/>
    <n v="0"/>
    <n v="15"/>
  </r>
  <r>
    <s v="flag-lv"/>
    <x v="23"/>
    <n v="2"/>
    <n v="0"/>
    <n v="15"/>
    <n v="0"/>
    <n v="15"/>
  </r>
  <r>
    <s v="flag-nz"/>
    <x v="24"/>
    <n v="1"/>
    <n v="0"/>
    <n v="15"/>
    <n v="0"/>
    <n v="15"/>
  </r>
  <r>
    <s v="flag-pl"/>
    <x v="25"/>
    <n v="1"/>
    <n v="0"/>
    <n v="15"/>
    <n v="0"/>
    <n v="15"/>
  </r>
  <r>
    <s v="flag-pt"/>
    <x v="26"/>
    <n v="1"/>
    <n v="0"/>
    <n v="15"/>
    <n v="0"/>
    <n v="15"/>
  </r>
  <r>
    <s v="flag-ru"/>
    <x v="27"/>
    <n v="2"/>
    <n v="0"/>
    <n v="15"/>
    <n v="0"/>
    <n v="15"/>
  </r>
  <r>
    <s v="flag-us"/>
    <x v="28"/>
    <n v="3"/>
    <n v="0"/>
    <n v="15"/>
    <n v="0"/>
    <n v="15"/>
  </r>
  <r>
    <s v="flag-ae"/>
    <x v="29"/>
    <n v="0"/>
    <n v="0"/>
    <n v="15"/>
    <s v=""/>
    <s v=""/>
  </r>
  <r>
    <s v="flag-bh"/>
    <x v="30"/>
    <n v="0"/>
    <n v="0"/>
    <n v="15"/>
    <s v=""/>
    <s v=""/>
  </r>
  <r>
    <s v="flag-se"/>
    <x v="31"/>
    <n v="0"/>
    <n v="0"/>
    <n v="15"/>
    <s v=""/>
    <s v="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6">
  <r>
    <x v="0"/>
    <n v="41"/>
    <s v="Julian Alaphilippe"/>
    <x v="0"/>
    <n v="50"/>
    <n v="1"/>
    <s v=""/>
    <n v="50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"/>
    <n v="135"/>
    <s v="Alexander Kristoff"/>
    <x v="1"/>
    <n v="50"/>
    <n v="1"/>
    <n v="5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"/>
    <n v="151"/>
    <s v="Caleb Ewan"/>
    <x v="2"/>
    <n v="50"/>
    <n v="1"/>
    <s v=""/>
    <s v=""/>
    <n v="50"/>
    <s v=""/>
    <s v=""/>
    <s v=""/>
    <s v=""/>
    <s v=""/>
    <s v=""/>
    <s v=""/>
    <s v=""/>
    <s v=""/>
    <s v=""/>
    <s v=""/>
    <s v=""/>
    <s v=""/>
    <s v=""/>
    <s v=""/>
    <s v=""/>
    <s v=""/>
    <s v=""/>
  </r>
  <r>
    <x v="0"/>
    <n v="43"/>
    <s v="Sam Bennett"/>
    <x v="3"/>
    <n v="45"/>
    <n v="4"/>
    <n v="15"/>
    <s v=""/>
    <n v="30"/>
    <s v=""/>
    <s v=""/>
    <s v=""/>
    <s v=""/>
    <s v=""/>
    <s v=""/>
    <s v=""/>
    <s v=""/>
    <s v=""/>
    <s v=""/>
    <s v=""/>
    <s v=""/>
    <s v=""/>
    <s v=""/>
    <s v=""/>
    <s v=""/>
    <s v=""/>
    <s v=""/>
  </r>
  <r>
    <x v="3"/>
    <n v="105"/>
    <s v="Mads Pedersen"/>
    <x v="4"/>
    <n v="30"/>
    <n v="5"/>
    <n v="3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4"/>
    <n v="204"/>
    <s v="Marc Hirschi"/>
    <x v="5"/>
    <n v="30"/>
    <n v="5"/>
    <s v=""/>
    <n v="30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5"/>
    <n v="191"/>
    <s v="Giacomo Nizzolo"/>
    <x v="6"/>
    <n v="25"/>
    <n v="7"/>
    <n v="5"/>
    <s v=""/>
    <n v="20"/>
    <s v=""/>
    <s v=""/>
    <s v=""/>
    <s v=""/>
    <s v=""/>
    <s v=""/>
    <s v=""/>
    <s v=""/>
    <s v=""/>
    <s v=""/>
    <s v=""/>
    <s v=""/>
    <s v=""/>
    <s v=""/>
    <s v=""/>
    <s v=""/>
    <s v=""/>
    <s v=""/>
  </r>
  <r>
    <x v="4"/>
    <n v="203"/>
    <s v="Cees Bol"/>
    <x v="7"/>
    <n v="25"/>
    <n v="7"/>
    <n v="20"/>
    <s v=""/>
    <n v="5"/>
    <s v=""/>
    <s v=""/>
    <s v=""/>
    <s v=""/>
    <s v=""/>
    <s v=""/>
    <s v=""/>
    <s v=""/>
    <s v=""/>
    <s v=""/>
    <s v=""/>
    <s v=""/>
    <s v=""/>
    <s v=""/>
    <s v=""/>
    <s v=""/>
    <s v=""/>
    <s v=""/>
  </r>
  <r>
    <x v="6"/>
    <n v="21"/>
    <s v="Peter Sagan"/>
    <x v="8"/>
    <n v="20"/>
    <n v="9"/>
    <n v="10"/>
    <s v=""/>
    <n v="10"/>
    <s v=""/>
    <s v=""/>
    <s v=""/>
    <s v=""/>
    <s v=""/>
    <s v=""/>
    <s v=""/>
    <s v=""/>
    <s v=""/>
    <s v=""/>
    <s v=""/>
    <s v=""/>
    <s v=""/>
    <s v=""/>
    <s v=""/>
    <s v=""/>
    <s v=""/>
    <s v=""/>
  </r>
  <r>
    <x v="7"/>
    <n v="161"/>
    <s v="Adam Yates"/>
    <x v="9"/>
    <n v="20"/>
    <n v="9"/>
    <s v=""/>
    <n v="20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8"/>
    <n v="111"/>
    <s v="Greg Van Avermaet"/>
    <x v="10"/>
    <n v="15"/>
    <n v="11"/>
    <s v=""/>
    <n v="15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9"/>
    <n v="174"/>
    <s v="Hugo Hofstetter"/>
    <x v="0"/>
    <n v="15"/>
    <n v="11"/>
    <s v=""/>
    <s v=""/>
    <n v="15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0"/>
    <n v="74"/>
    <s v="Sergio Higuita"/>
    <x v="11"/>
    <n v="10"/>
    <n v="13"/>
    <s v=""/>
    <n v="10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3"/>
    <n v="104"/>
    <s v="Bauke Mollema"/>
    <x v="7"/>
    <n v="7"/>
    <n v="14"/>
    <s v=""/>
    <n v="7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3"/>
    <n v="108"/>
    <s v="Edward Theuns"/>
    <x v="10"/>
    <n v="7"/>
    <n v="14"/>
    <s v=""/>
    <s v=""/>
    <n v="7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1"/>
    <n v="128"/>
    <s v="Elia Viviani"/>
    <x v="6"/>
    <n v="7"/>
    <n v="14"/>
    <n v="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2"/>
    <n v="146"/>
    <s v="Alexey Lutsenko"/>
    <x v="12"/>
    <n v="5"/>
    <n v="17"/>
    <s v=""/>
    <n v="5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8"/>
    <n v="117"/>
    <s v="Matteo Trentin"/>
    <x v="6"/>
    <n v="3"/>
    <n v="18"/>
    <s v=""/>
    <s v=""/>
    <n v="3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"/>
    <n v="131"/>
    <s v="Tadej Pogacar"/>
    <x v="8"/>
    <n v="3"/>
    <n v="18"/>
    <s v=""/>
    <n v="3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3"/>
    <n v="214"/>
    <s v="Bryan Coquard"/>
    <x v="0"/>
    <n v="3"/>
    <n v="18"/>
    <n v="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6"/>
    <n v="28"/>
    <s v="Maximilian Schachmann"/>
    <x v="13"/>
    <n v="2"/>
    <n v="21"/>
    <s v="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4"/>
    <n v="188"/>
    <s v="Anthony Turgis"/>
    <x v="0"/>
    <n v="2"/>
    <n v="21"/>
    <n v="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3"/>
    <n v="211"/>
    <s v="Pierre Rolland"/>
    <x v="0"/>
    <n v="2"/>
    <n v="21"/>
    <s v=""/>
    <s v=""/>
    <n v="2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0"/>
    <n v="72"/>
    <s v="Alberto Bettiol"/>
    <x v="6"/>
    <n v="1"/>
    <n v="24"/>
    <s v=""/>
    <n v="1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3"/>
    <n v="107"/>
    <s v="Jasper Stuyven"/>
    <x v="10"/>
    <n v="1"/>
    <n v="24"/>
    <n v="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4"/>
    <n v="181"/>
    <s v="Niccolò Bonifazio"/>
    <x v="6"/>
    <n v="1"/>
    <n v="24"/>
    <s v=""/>
    <s v=""/>
    <n v="1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5"/>
    <n v="1"/>
    <s v="Egan Bernal"/>
    <x v="11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5"/>
    <n v="2"/>
    <s v="Andrey Amador"/>
    <x v="14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5"/>
    <n v="3"/>
    <s v="Richard Carapaz"/>
    <x v="15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5"/>
    <n v="4"/>
    <s v="Jonathan Castroviejo"/>
    <x v="1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5"/>
    <n v="5"/>
    <s v="Michal Kwiatkowski"/>
    <x v="17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5"/>
    <n v="6"/>
    <s v="Luke Rowe"/>
    <x v="9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5"/>
    <n v="7"/>
    <s v="Pavel Sivakov"/>
    <x v="18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5"/>
    <n v="8"/>
    <s v="Dylan van Baarle"/>
    <x v="7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6"/>
    <n v="11"/>
    <s v="Primoz Roglic"/>
    <x v="8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6"/>
    <n v="12"/>
    <s v="George Bennett"/>
    <x v="19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6"/>
    <n v="13"/>
    <s v="Amund Grøndahl Jansen"/>
    <x v="1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6"/>
    <n v="14"/>
    <s v="Tom Dumoulin"/>
    <x v="7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6"/>
    <n v="15"/>
    <s v="Robert Gesink"/>
    <x v="7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6"/>
    <n v="16"/>
    <s v="Sepp Kuss"/>
    <x v="2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6"/>
    <n v="17"/>
    <s v="Tony Martin"/>
    <x v="13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6"/>
    <n v="18"/>
    <s v="Wout van Aert"/>
    <x v="1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6"/>
    <n v="22"/>
    <s v="Emanuel Buchmann"/>
    <x v="13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6"/>
    <n v="23"/>
    <s v="Felix Großschartner"/>
    <x v="21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6"/>
    <n v="24"/>
    <s v="Lennard Kämna"/>
    <x v="13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6"/>
    <n v="25"/>
    <s v="Gregor Mühlberger"/>
    <x v="21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6"/>
    <n v="26"/>
    <s v="Daniel Oss"/>
    <x v="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6"/>
    <n v="27"/>
    <s v="Lukas Pöstlberger"/>
    <x v="21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7"/>
    <n v="31"/>
    <s v="Romain Bardet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7"/>
    <n v="32"/>
    <s v="Mikael Chérel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7"/>
    <n v="33"/>
    <s v="Benoît Cosnefroy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7"/>
    <n v="34"/>
    <s v="Pierre Latour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7"/>
    <n v="35"/>
    <s v="Oliver Naesen"/>
    <x v="1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7"/>
    <n v="36"/>
    <s v="Nans Peters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7"/>
    <n v="37"/>
    <s v="Clément Venturini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7"/>
    <n v="38"/>
    <s v="Alexis Vuillermoz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0"/>
    <n v="42"/>
    <s v="Kasper Asgreen"/>
    <x v="4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0"/>
    <n v="44"/>
    <s v="Rémi Cavagna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0"/>
    <n v="45"/>
    <s v="Tim Declercq"/>
    <x v="1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0"/>
    <n v="46"/>
    <s v="Dries Devenyns"/>
    <x v="1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0"/>
    <n v="47"/>
    <s v="Bob Jungels"/>
    <x v="22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0"/>
    <n v="48"/>
    <s v="Michael Mørkøv"/>
    <x v="4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8"/>
    <n v="51"/>
    <s v="Thibaut Pinot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8"/>
    <n v="52"/>
    <s v="William Bonnet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8"/>
    <n v="53"/>
    <s v="David Gaudu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8"/>
    <n v="54"/>
    <s v="Stefan Küng"/>
    <x v="5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8"/>
    <n v="55"/>
    <s v="Matthieu Ladagnous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8"/>
    <n v="56"/>
    <s v="Valentin Madouas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8"/>
    <n v="57"/>
    <s v="Rudy Molard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8"/>
    <n v="58"/>
    <s v="Sébastien Reichenbach"/>
    <x v="5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9"/>
    <n v="61"/>
    <s v="Mikel Landa"/>
    <x v="1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9"/>
    <n v="62"/>
    <s v="Pello Bilbao"/>
    <x v="1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9"/>
    <n v="63"/>
    <s v="Damiano Caruso"/>
    <x v="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9"/>
    <n v="64"/>
    <s v="Sonny Colbrelli"/>
    <x v="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9"/>
    <n v="65"/>
    <s v="Marco Haller"/>
    <x v="21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9"/>
    <n v="66"/>
    <s v="Matej Mohorič"/>
    <x v="8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9"/>
    <n v="67"/>
    <s v="Wout Poels"/>
    <x v="7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9"/>
    <n v="68"/>
    <s v="Rafael Valls"/>
    <x v="1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0"/>
    <n v="71"/>
    <s v="Rigoberto Urán"/>
    <x v="11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0"/>
    <n v="73"/>
    <s v="Hugh Carthy"/>
    <x v="9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0"/>
    <n v="75"/>
    <s v="Jens Keukeleire"/>
    <x v="1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0"/>
    <n v="76"/>
    <s v="Daniel Felipe Martínez"/>
    <x v="11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0"/>
    <n v="77"/>
    <s v="Neilson Powless"/>
    <x v="2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0"/>
    <n v="78"/>
    <s v="Tejay van Garderen"/>
    <x v="2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0"/>
    <n v="81"/>
    <s v="Nairo Quintana"/>
    <x v="11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0"/>
    <n v="82"/>
    <s v="Winner Anacona"/>
    <x v="11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0"/>
    <n v="83"/>
    <s v="Warren Barguil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0"/>
    <n v="84"/>
    <s v="Kévin Ledanois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0"/>
    <n v="85"/>
    <s v="Dayer Quintana"/>
    <x v="11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0"/>
    <n v="86"/>
    <s v="Diego Rosa"/>
    <x v="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0"/>
    <n v="87"/>
    <s v="Clément Russo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0"/>
    <n v="88"/>
    <s v="Connor Swift"/>
    <x v="9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1"/>
    <n v="91"/>
    <s v="Alejandro Valverde"/>
    <x v="1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1"/>
    <n v="92"/>
    <s v="Dario Cataldo"/>
    <x v="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1"/>
    <n v="93"/>
    <s v="Imanol Erviti"/>
    <x v="1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1"/>
    <n v="94"/>
    <s v="Enric Mas"/>
    <x v="1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1"/>
    <n v="95"/>
    <s v="Nelson Oliveira"/>
    <x v="23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1"/>
    <n v="96"/>
    <s v="José Joaquin Rojas"/>
    <x v="1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1"/>
    <n v="97"/>
    <s v="Marc Soler"/>
    <x v="1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1"/>
    <n v="98"/>
    <s v="Carlos Verona"/>
    <x v="1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3"/>
    <n v="101"/>
    <s v="Richie Porte"/>
    <x v="2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3"/>
    <n v="102"/>
    <s v="Niklas Eg"/>
    <x v="4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3"/>
    <n v="103"/>
    <s v="Kenny Elissonde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3"/>
    <n v="106"/>
    <s v="Toms Skujins"/>
    <x v="24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8"/>
    <n v="112"/>
    <s v="Alessandro De Marchi"/>
    <x v="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8"/>
    <n v="113"/>
    <s v="Simon Geschke"/>
    <x v="13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8"/>
    <n v="114"/>
    <s v="Jan Hirt"/>
    <x v="25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8"/>
    <n v="115"/>
    <s v="Jonas Koch"/>
    <x v="13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8"/>
    <n v="116"/>
    <s v="Michael Schär"/>
    <x v="5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8"/>
    <n v="118"/>
    <s v="Ilnur Zakarin"/>
    <x v="18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1"/>
    <n v="121"/>
    <s v="Guillaume Martin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1"/>
    <n v="122"/>
    <s v="Simone Consonni"/>
    <x v="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1"/>
    <n v="123"/>
    <s v="Nicolas Edet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1"/>
    <n v="124"/>
    <s v="Jesús Herrada"/>
    <x v="1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1"/>
    <n v="125"/>
    <s v="Christophe Laporte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1"/>
    <n v="126"/>
    <s v="Anthony Perez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1"/>
    <n v="127"/>
    <s v="Pierre Luc Périchon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"/>
    <n v="132"/>
    <s v="Fabio Aru"/>
    <x v="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"/>
    <n v="133"/>
    <s v="David De la Cruz"/>
    <x v="1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"/>
    <n v="134"/>
    <s v="Davide Formolo"/>
    <x v="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"/>
    <n v="136"/>
    <s v="Vegard Stake Laengen"/>
    <x v="1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"/>
    <n v="137"/>
    <s v="Marco Marcato"/>
    <x v="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"/>
    <n v="138"/>
    <s v="Jan Polanc"/>
    <x v="8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2"/>
    <n v="141"/>
    <s v="Miguel Ángel López"/>
    <x v="11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2"/>
    <n v="142"/>
    <s v="Omar Fraile"/>
    <x v="1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2"/>
    <n v="143"/>
    <s v="Hugo Houle"/>
    <x v="2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2"/>
    <n v="144"/>
    <s v="Gorka Izagirre"/>
    <x v="1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2"/>
    <n v="145"/>
    <s v="Ion Izagirre"/>
    <x v="1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2"/>
    <n v="147"/>
    <s v="Luis Léon Sánchez"/>
    <x v="1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2"/>
    <n v="148"/>
    <s v="Harold Tejeda"/>
    <x v="11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"/>
    <n v="152"/>
    <s v="Steff Cras"/>
    <x v="1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"/>
    <n v="153"/>
    <s v="Jasper De Buyst"/>
    <x v="1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"/>
    <n v="154"/>
    <s v="Thomas De Gendt"/>
    <x v="1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"/>
    <n v="155"/>
    <s v="John Degenkolb"/>
    <x v="13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"/>
    <n v="156"/>
    <s v="Frederik Frison"/>
    <x v="1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"/>
    <n v="157"/>
    <s v="Philippe Gilbert"/>
    <x v="1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"/>
    <n v="158"/>
    <s v="Roger Kluge"/>
    <x v="13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7"/>
    <n v="162"/>
    <s v="Jack Bauer"/>
    <x v="2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7"/>
    <n v="163"/>
    <s v="Sam Bewley"/>
    <x v="2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7"/>
    <n v="164"/>
    <s v="Esteban Chaves"/>
    <x v="11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7"/>
    <n v="165"/>
    <s v="Daryl Impey"/>
    <x v="27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7"/>
    <n v="166"/>
    <s v="Chris Juul-Jensen"/>
    <x v="4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7"/>
    <n v="167"/>
    <s v="Luka Mezgec"/>
    <x v="8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7"/>
    <n v="168"/>
    <s v="Mikel Nieve"/>
    <x v="1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9"/>
    <n v="171"/>
    <s v="Daniel Martin"/>
    <x v="3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9"/>
    <n v="172"/>
    <s v="André Greipel"/>
    <x v="13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9"/>
    <n v="173"/>
    <s v="Ben Hermans"/>
    <x v="1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9"/>
    <n v="175"/>
    <s v="Krists Neilands"/>
    <x v="24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9"/>
    <n v="176"/>
    <s v="Guy Niv"/>
    <x v="28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9"/>
    <n v="177"/>
    <s v="Nils Politt"/>
    <x v="13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9"/>
    <n v="178"/>
    <s v="Tom Van Asbroeck"/>
    <x v="1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4"/>
    <n v="182"/>
    <s v="Mathieu Burgaudeau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4"/>
    <n v="183"/>
    <s v="Lilian Calmejane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4"/>
    <n v="184"/>
    <s v="Jérôme Cousin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4"/>
    <n v="185"/>
    <s v="Fabien Grellier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4"/>
    <n v="186"/>
    <s v="Romain Sicard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4"/>
    <n v="187"/>
    <s v="Geoffrey Soupe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5"/>
    <n v="192"/>
    <s v="Edvald Boasson Hagen"/>
    <x v="1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5"/>
    <n v="193"/>
    <s v="Ryan Gibbons"/>
    <x v="27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5"/>
    <n v="194"/>
    <s v="Michael Gogl"/>
    <x v="21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5"/>
    <n v="195"/>
    <s v="Roman Kreuziger"/>
    <x v="25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5"/>
    <n v="196"/>
    <s v="Domenico Pozzovivo"/>
    <x v="6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5"/>
    <n v="197"/>
    <s v="Michael Valgren"/>
    <x v="4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5"/>
    <n v="198"/>
    <s v="Maximilian Walscheid"/>
    <x v="13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4"/>
    <n v="201"/>
    <s v="Tiesj Benoot"/>
    <x v="1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4"/>
    <n v="202"/>
    <s v="Nikias Arndt"/>
    <x v="13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4"/>
    <n v="205"/>
    <s v="Søren Kragh Andersen"/>
    <x v="4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4"/>
    <n v="206"/>
    <s v="Joris Nieuwenhuis"/>
    <x v="7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4"/>
    <n v="207"/>
    <s v="Casper Pedersen"/>
    <x v="4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4"/>
    <n v="208"/>
    <s v="Nicholas Roche"/>
    <x v="3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3"/>
    <n v="212"/>
    <s v="Cyril Barthe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3"/>
    <n v="213"/>
    <s v="Maxime Chevalier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3"/>
    <n v="215"/>
    <s v="Jens Debusschere"/>
    <x v="1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3"/>
    <n v="216"/>
    <s v="Cyril Gautier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3"/>
    <n v="217"/>
    <s v="Quentin Pacher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3"/>
    <n v="218"/>
    <s v="Kévin Reza"/>
    <x v="0"/>
    <n v="0"/>
    <n v="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8E08A9-EB2A-42B4-9C46-86F54943D40E}" name="Draaitabel1" cacheId="1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compact="0" compactData="0" multipleFieldFilters="0">
  <location ref="B5:AF29" firstHeaderRow="1" firstDataRow="2" firstDataCol="1"/>
  <pivotFields count="27">
    <pivotField axis="axisRow" compact="0" showAll="0" sortType="descending">
      <items count="24">
        <item x="17"/>
        <item x="20"/>
        <item x="12"/>
        <item x="13"/>
        <item x="19"/>
        <item x="6"/>
        <item x="8"/>
        <item x="11"/>
        <item x="0"/>
        <item x="10"/>
        <item x="18"/>
        <item m="1" x="22"/>
        <item x="9"/>
        <item x="16"/>
        <item x="2"/>
        <item x="7"/>
        <item x="21"/>
        <item x="5"/>
        <item x="4"/>
        <item x="14"/>
        <item x="3"/>
        <item x="1"/>
        <item x="1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axis="axisCol" compact="0" outline="0" showAll="0" sortType="descending">
      <items count="30">
        <item x="2"/>
        <item x="10"/>
        <item x="11"/>
        <item x="14"/>
        <item x="4"/>
        <item x="13"/>
        <item x="15"/>
        <item x="0"/>
        <item x="9"/>
        <item x="3"/>
        <item x="28"/>
        <item x="6"/>
        <item x="12"/>
        <item x="24"/>
        <item x="22"/>
        <item x="7"/>
        <item x="19"/>
        <item x="1"/>
        <item x="21"/>
        <item x="17"/>
        <item x="23"/>
        <item x="18"/>
        <item x="8"/>
        <item x="16"/>
        <item x="25"/>
        <item x="20"/>
        <item x="27"/>
        <item x="5"/>
        <item x="2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0"/>
  </rowFields>
  <rowItems count="23">
    <i>
      <x v="8"/>
    </i>
    <i>
      <x v="18"/>
    </i>
    <i>
      <x v="21"/>
    </i>
    <i>
      <x v="14"/>
    </i>
    <i>
      <x v="20"/>
    </i>
    <i>
      <x v="17"/>
    </i>
    <i>
      <x v="5"/>
    </i>
    <i>
      <x v="15"/>
    </i>
    <i>
      <x v="6"/>
    </i>
    <i>
      <x v="12"/>
    </i>
    <i>
      <x v="9"/>
    </i>
    <i>
      <x v="7"/>
    </i>
    <i>
      <x v="2"/>
    </i>
    <i>
      <x v="3"/>
    </i>
    <i>
      <x v="19"/>
    </i>
    <i>
      <x v="4"/>
    </i>
    <i>
      <x v="13"/>
    </i>
    <i>
      <x v="22"/>
    </i>
    <i>
      <x v="1"/>
    </i>
    <i>
      <x v="16"/>
    </i>
    <i>
      <x/>
    </i>
    <i>
      <x v="10"/>
    </i>
    <i t="grand">
      <x/>
    </i>
  </rowItems>
  <colFields count="1">
    <field x="3"/>
  </colFields>
  <colItems count="30">
    <i>
      <x v="7"/>
    </i>
    <i>
      <x/>
    </i>
    <i>
      <x v="17"/>
    </i>
    <i>
      <x v="9"/>
    </i>
    <i>
      <x v="11"/>
    </i>
    <i>
      <x v="15"/>
    </i>
    <i>
      <x v="4"/>
    </i>
    <i>
      <x v="27"/>
    </i>
    <i>
      <x v="1"/>
    </i>
    <i>
      <x v="22"/>
    </i>
    <i>
      <x v="8"/>
    </i>
    <i>
      <x v="2"/>
    </i>
    <i>
      <x v="12"/>
    </i>
    <i>
      <x v="5"/>
    </i>
    <i>
      <x v="26"/>
    </i>
    <i>
      <x v="20"/>
    </i>
    <i>
      <x v="6"/>
    </i>
    <i>
      <x v="24"/>
    </i>
    <i>
      <x v="10"/>
    </i>
    <i>
      <x v="21"/>
    </i>
    <i>
      <x v="16"/>
    </i>
    <i>
      <x v="23"/>
    </i>
    <i>
      <x v="3"/>
    </i>
    <i>
      <x v="25"/>
    </i>
    <i>
      <x v="18"/>
    </i>
    <i>
      <x v="19"/>
    </i>
    <i>
      <x v="28"/>
    </i>
    <i>
      <x v="13"/>
    </i>
    <i>
      <x v="14"/>
    </i>
    <i t="grand">
      <x/>
    </i>
  </colItems>
  <dataFields count="1">
    <dataField name=" " fld="4" baseField="0" baseItem="0"/>
  </dataFields>
  <formats count="5">
    <format dxfId="18">
      <pivotArea fieldPosition="0">
        <references count="2">
          <reference field="0" count="1">
            <x v="4"/>
          </reference>
          <reference field="3" count="1" selected="0">
            <x v="1"/>
          </reference>
        </references>
      </pivotArea>
    </format>
    <format dxfId="17">
      <pivotArea dataOnly="0" labelOnly="1" fieldPosition="0">
        <references count="1">
          <reference field="3" count="0"/>
        </references>
      </pivotArea>
    </format>
    <format dxfId="16">
      <pivotArea dataOnly="0" labelOnly="1" grandCol="1" outline="0" fieldPosition="0"/>
    </format>
    <format dxfId="15">
      <pivotArea dataOnly="0" labelOnly="1" fieldPosition="0">
        <references count="1">
          <reference field="0" count="0"/>
        </references>
      </pivotArea>
    </format>
    <format dxfId="14">
      <pivotArea field="0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9F1B7C-E664-4C9E-ABBB-D255490FB085}" name="Draaitabel1" cacheId="0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compact="0" compactData="0" multipleFieldFilters="0">
  <location ref="B3:D36" firstHeaderRow="0" firstDataRow="1" firstDataCol="1"/>
  <pivotFields count="7">
    <pivotField compact="0" outline="0" showAll="0"/>
    <pivotField axis="axisRow" compact="0" outline="0" showAll="0" sortType="descending">
      <items count="34">
        <item x="29"/>
        <item x="2"/>
        <item x="30"/>
        <item x="11"/>
        <item x="17"/>
        <item x="12"/>
        <item x="20"/>
        <item x="8"/>
        <item x="13"/>
        <item x="14"/>
        <item x="10"/>
        <item x="4"/>
        <item x="0"/>
        <item x="22"/>
        <item x="9"/>
        <item x="5"/>
        <item x="23"/>
        <item x="19"/>
        <item x="6"/>
        <item x="24"/>
        <item x="1"/>
        <item x="15"/>
        <item x="25"/>
        <item x="26"/>
        <item x="27"/>
        <item x="7"/>
        <item x="18"/>
        <item x="21"/>
        <item x="28"/>
        <item m="1" x="32"/>
        <item x="16"/>
        <item x="3"/>
        <item x="3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dataField="1" compact="0" outline="0" showAll="0"/>
    <pivotField compact="0" outline="0" showAll="0"/>
    <pivotField compact="0" outline="0" showAll="0"/>
    <pivotField dataField="1" compact="0" outline="0" showAll="0"/>
    <pivotField compact="0" outline="0" showAll="0"/>
  </pivotFields>
  <rowFields count="1">
    <field x="1"/>
  </rowFields>
  <rowItems count="33">
    <i>
      <x v="12"/>
    </i>
    <i>
      <x v="20"/>
    </i>
    <i>
      <x v="1"/>
    </i>
    <i>
      <x v="31"/>
    </i>
    <i>
      <x v="11"/>
    </i>
    <i>
      <x v="15"/>
    </i>
    <i>
      <x v="18"/>
    </i>
    <i>
      <x v="25"/>
    </i>
    <i>
      <x v="7"/>
    </i>
    <i>
      <x v="14"/>
    </i>
    <i>
      <x v="10"/>
    </i>
    <i>
      <x v="3"/>
    </i>
    <i>
      <x v="5"/>
    </i>
    <i>
      <x v="8"/>
    </i>
    <i>
      <x v="21"/>
    </i>
    <i>
      <x v="13"/>
    </i>
    <i>
      <x v="2"/>
    </i>
    <i>
      <x v="23"/>
    </i>
    <i>
      <x v="4"/>
    </i>
    <i>
      <x v="26"/>
    </i>
    <i>
      <x v="22"/>
    </i>
    <i>
      <x v="28"/>
    </i>
    <i>
      <x v="9"/>
    </i>
    <i>
      <x v="24"/>
    </i>
    <i>
      <x/>
    </i>
    <i>
      <x v="27"/>
    </i>
    <i>
      <x v="16"/>
    </i>
    <i>
      <x v="30"/>
    </i>
    <i>
      <x v="17"/>
    </i>
    <i>
      <x v="32"/>
    </i>
    <i>
      <x v="6"/>
    </i>
    <i>
      <x v="19"/>
    </i>
    <i t="grand">
      <x/>
    </i>
  </rowItems>
  <colFields count="1">
    <field x="-2"/>
  </colFields>
  <colItems count="2">
    <i>
      <x/>
    </i>
    <i i="1">
      <x v="1"/>
    </i>
  </colItems>
  <dataFields count="2">
    <dataField name="  AantRenners" fld="2" baseField="0" baseItem="0"/>
    <dataField name="Genormeerde punten" fld="5" baseField="1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C3BD07A-3571-4A35-ACBC-F3B4DE72BEEB}" name="tblEtappes" displayName="tblEtappes" ref="D2:H24" totalsRowCount="1">
  <autoFilter ref="D2:H23" xr:uid="{EC9D9DF6-AF9A-43BB-A449-DD9464E97DE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F81CE83-5EC6-45C1-B6DE-3BD7DA025BDE}" name="Etappe" totalsRowLabel="Totaal"/>
    <tableColumn id="2" xr3:uid="{6C453E31-1696-41D4-A765-C4BE47D83046}" name="Datum" dataDxfId="54"/>
    <tableColumn id="3" xr3:uid="{FF1DFB2D-34FA-441B-8DE7-332C66FAB54A}" name="Afstand" totalsRowFunction="sum" dataDxfId="53" totalsRowDxfId="13" dataCellStyle="Komma"/>
    <tableColumn id="5" xr3:uid="{002DFA7A-E1E7-4BB2-B3B4-5D5974F6F130}" name="Type" dataDxfId="52" totalsRowDxfId="12" dataCellStyle="Komma"/>
    <tableColumn id="4" xr3:uid="{E7BB6C05-84D9-43D7-96DB-D886EC23A05C}" name="Omschrijving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B92754-C110-4DA5-85B0-439A2BED0021}" name="tblTeams" displayName="tblTeams" ref="B5:G224" totalsRowShown="0">
  <autoFilter ref="B5:G224" xr:uid="{B9E5D0DB-E700-48C6-B877-D08BAEFBFB2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A0C80121-4CB4-4BEF-8143-4BF0B742A899}" name="VlagCd"/>
    <tableColumn id="5" xr3:uid="{1F8A14E3-00B5-4440-A760-440FD99059C4}" name="Naam"/>
    <tableColumn id="4" xr3:uid="{7CC05622-250C-4D70-B8B5-3CF386F9943F}" name="Nr"/>
    <tableColumn id="3" xr3:uid="{52BEF397-BFFE-4C76-A3EA-9644D402E708}" name="Land">
      <calculatedColumnFormula>INDEX(tblLand[Land],MATCH(B6,tblLand[VlagCd],0))</calculatedColumnFormula>
    </tableColumn>
    <tableColumn id="6" xr3:uid="{95F59239-1EB5-405A-BB07-31ED33F7DD97}" name="Punten">
      <calculatedColumnFormula>INDEX(tblLand[Punten],MATCH(tblTeams[[#This Row],[VlagCd]],tblLand[VlagCd],0))</calculatedColumnFormula>
    </tableColumn>
    <tableColumn id="2" xr3:uid="{A65BBE36-39C5-4314-88CC-49A841AC578E}" name="NrNaam" dataDxfId="51">
      <calculatedColumnFormula>IF(tblTeams[[#This Row],[Nr]]="","",tblTeams[[#This Row],[Nr]]&amp;" "&amp;tblTeams[[#This Row],[Naam]])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65A8325-1E9F-4EB2-B161-A4AD7F93308A}" name="tblTeamsResult" displayName="tblTeamsResult" ref="I5:L28" totalsRowCount="1">
  <autoFilter ref="I5:L27" xr:uid="{1E5611E6-CCB6-466B-B93B-CEA07BAEF8DE}"/>
  <sortState xmlns:xlrd2="http://schemas.microsoft.com/office/spreadsheetml/2017/richdata2" ref="I6:L27">
    <sortCondition ref="L5:L27"/>
  </sortState>
  <tableColumns count="4">
    <tableColumn id="1" xr3:uid="{14DCB72A-B080-474D-B897-069955CC13F7}" name="Team" totalsRowLabel="Totaal"/>
    <tableColumn id="2" xr3:uid="{08E5AD4A-E155-42E4-A35F-2D72C8E08351}" name="Naam">
      <calculatedColumnFormula>INDEX(tblTeams[Naam],MATCH(I6,tblTeams[Nr],0))</calculatedColumnFormula>
    </tableColumn>
    <tableColumn id="3" xr3:uid="{8F824B56-9D77-4DD9-9E83-B7E531F7F57C}" name="Punten" totalsRowFunction="sum" dataDxfId="50">
      <calculatedColumnFormula>INDEX(tblTeams[Punten],MATCH(tblTeamsResult[[#This Row],[Team]],tblTeams[Nr],0))</calculatedColumnFormula>
    </tableColumn>
    <tableColumn id="4" xr3:uid="{C744C2E0-FC9C-4F21-82A3-E714FE891550}" name="Rang" dataDxfId="49">
      <calculatedColumnFormula>_xlfn.RANK.EQ(tblTeamsResult[[#This Row],[Punten]],tblTeamsResult[Punten])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8BA4CD-0884-4C29-B8E9-33F943A8D6A4}" name="tblLand" displayName="tblLand" ref="B2:H35" totalsRowCount="1">
  <autoFilter ref="B2:H34" xr:uid="{2DCACF80-7AB1-4B1F-84D1-BFB2018A22D6}"/>
  <sortState xmlns:xlrd2="http://schemas.microsoft.com/office/spreadsheetml/2017/richdata2" ref="B3:H34">
    <sortCondition ref="H2:H34"/>
  </sortState>
  <tableColumns count="7">
    <tableColumn id="1" xr3:uid="{9A552E87-D6B4-49AD-98CE-00B76F86C888}" name="VlagCd" totalsRowLabel="Totaal"/>
    <tableColumn id="3" xr3:uid="{2459C85B-A796-451A-A48E-5774E2DADC39}" name="Land"/>
    <tableColumn id="2" xr3:uid="{BD0263F7-3AF7-4821-B8DE-FC4787F69302}" name="AantRenners" totalsRowFunction="sum" dataDxfId="48">
      <calculatedColumnFormula>COUNTIF(tblRenners[Land],tblLand[[#This Row],[Land]])</calculatedColumnFormula>
    </tableColumn>
    <tableColumn id="4" xr3:uid="{25E87402-3BF0-4BAE-A5E7-7E43323B68B6}" name="Punten" totalsRowFunction="sum" dataDxfId="47">
      <calculatedColumnFormula>SUMIF(tblRenners[Land],tblLand[[#This Row],[Land]],tblRenners[TotaalPunten])</calculatedColumnFormula>
    </tableColumn>
    <tableColumn id="5" xr3:uid="{EE52C1CD-8907-481C-8029-08CF358FE6BF}" name="Rang" dataDxfId="46">
      <calculatedColumnFormula>_xlfn.RANK.EQ(tblLand[[#This Row],[Punten]],tblLand[Punten])</calculatedColumnFormula>
    </tableColumn>
    <tableColumn id="6" xr3:uid="{14C9DDBF-7170-4C17-919D-04F30BA58426}" name="PuntenNorm" dataCellStyle="Komma">
      <calculatedColumnFormula>IFERROR(tblLand[[#This Row],[Punten]]/tblLand[[#This Row],[AantRenners]],"")</calculatedColumnFormula>
    </tableColumn>
    <tableColumn id="7" xr3:uid="{0AEB899C-A5B3-4FC6-AC25-DF5DF075559C}" name="RangNorm" dataDxfId="45">
      <calculatedColumnFormula>IFERROR(_xlfn.RANK.EQ(tblLand[[#This Row],[PuntenNorm]],tblLand[PuntenNorm]),"")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BE4B05D-163F-424D-AD1A-C55CEAF1614B}" name="tblPunten" displayName="tblPunten" ref="B2:C13" totalsRowCount="1">
  <autoFilter ref="B2:C12" xr:uid="{736F46AD-D4BE-4514-834F-71398F1147FF}"/>
  <tableColumns count="2">
    <tableColumn id="1" xr3:uid="{80530ECE-BC2D-43BC-B1E1-78FA456F3EBA}" name="Nr" totalsRowLabel="Totaal"/>
    <tableColumn id="2" xr3:uid="{F90CEDF5-E862-4FC3-8DE5-B27D260CDE2A}" name="Punten" totalsRowFunction="sum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7490384-BF3C-4DCC-BC1B-0152373A1C40}" name="tblUitslagen" displayName="tblUitslagen" ref="B12:W22" totalsRowShown="0" headerRowDxfId="44">
  <autoFilter ref="B12:W22" xr:uid="{0A4CFDD5-3C39-4E70-BDFE-64DDACA2116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xr3:uid="{6E97A84D-5023-48EB-8D81-752948D6FD15}" name="           Etappe_x000a_          Nr" dataDxfId="43"/>
    <tableColumn id="2" xr3:uid="{2BA89B7D-C7A9-4A9E-A776-1CE8A0A7E54A}" name="1"/>
    <tableColumn id="3" xr3:uid="{7A4B983E-9685-490C-9EBF-76CB91AB2891}" name="2"/>
    <tableColumn id="4" xr3:uid="{51C8FE19-7ED7-4B6F-B3AC-3F44C8C3EFD7}" name="3"/>
    <tableColumn id="5" xr3:uid="{B1D1A770-251A-4F6B-B655-C1629736FF5E}" name="4"/>
    <tableColumn id="6" xr3:uid="{5AAD3922-962F-41E0-B351-FFE49447298D}" name="5"/>
    <tableColumn id="7" xr3:uid="{3775077F-9B8D-4C50-88E7-98A25730D809}" name="6"/>
    <tableColumn id="8" xr3:uid="{44D683B8-1DD7-4894-B43C-B4B84B0D5FBC}" name="7"/>
    <tableColumn id="9" xr3:uid="{22BAD621-B583-493A-9925-5AFB8AC5ECB2}" name="8"/>
    <tableColumn id="10" xr3:uid="{8C6AE3C1-8FC6-4328-9FA0-D3271B4CAEA5}" name="9"/>
    <tableColumn id="11" xr3:uid="{B14DE0DF-DE7F-4F2F-9B89-7B40DC6E8394}" name="10"/>
    <tableColumn id="12" xr3:uid="{65E21D32-2F62-41C8-9965-8D661F091A84}" name="11"/>
    <tableColumn id="13" xr3:uid="{D570F268-E464-4E01-8022-9CE252D7E6FC}" name="12"/>
    <tableColumn id="14" xr3:uid="{01958C0A-CA70-4A64-B01C-7851AF44AA9B}" name="13"/>
    <tableColumn id="15" xr3:uid="{1F745F79-2E17-4272-B15B-3CE8C49B705E}" name="14"/>
    <tableColumn id="16" xr3:uid="{67EDCA6D-C9FC-4846-8558-D52A4909E57F}" name="15"/>
    <tableColumn id="17" xr3:uid="{11708EE4-1D9F-4882-86E9-8C3396784570}" name="16"/>
    <tableColumn id="18" xr3:uid="{57573DB0-88B5-4780-A799-BEFB1BAAEF94}" name="17"/>
    <tableColumn id="19" xr3:uid="{AFAE4638-1192-4A69-BE01-1753F1353B6A}" name="18"/>
    <tableColumn id="20" xr3:uid="{10979808-F8D9-47FC-86D1-D2E6525E5D98}" name="19"/>
    <tableColumn id="21" xr3:uid="{4C11A665-E707-4CCA-8366-C291F0452A10}" name="20"/>
    <tableColumn id="22" xr3:uid="{55FF7BC3-8B77-49FF-BF17-35AB5B750049}" name="2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901E664-A0C0-46EF-8A8B-9DC7088A73CC}" name="tblRenners" displayName="tblRenners" ref="B5:AB181" totalsRowShown="0">
  <autoFilter ref="B5:AB181" xr:uid="{B9E5D0DB-E700-48C6-B877-D08BAEFBFB2C}"/>
  <sortState xmlns:xlrd2="http://schemas.microsoft.com/office/spreadsheetml/2017/richdata2" ref="B6:AB181">
    <sortCondition ref="G5:G181"/>
  </sortState>
  <tableColumns count="27">
    <tableColumn id="6" xr3:uid="{320C5A88-9897-44BE-8C00-62A63C36782E}" name="Team" dataDxfId="42">
      <calculatedColumnFormula>INDEX(tblTeams[Naam],MATCH(FLOOR(tblRenners[[#This Row],[Nr]],10),tblTeams[Nr],0))</calculatedColumnFormula>
    </tableColumn>
    <tableColumn id="4" xr3:uid="{E2C34646-81DA-405C-88DE-2930FDD2BF08}" name="Nr"/>
    <tableColumn id="5" xr3:uid="{CE8226BB-9942-473A-9B00-CB697A484041}" name="Naam">
      <calculatedColumnFormula>INDEX(tblTeams[Naam],MATCH(tblRenners[[#This Row],[Nr]],tblTeams[Nr],0))</calculatedColumnFormula>
    </tableColumn>
    <tableColumn id="3" xr3:uid="{2053008D-29DA-402C-88AE-2D7805236B92}" name="Land">
      <calculatedColumnFormula>INDEX(tblTeams[Land],MATCH(tblRenners[[#This Row],[Nr]],tblTeams[Nr],0))</calculatedColumnFormula>
    </tableColumn>
    <tableColumn id="2" xr3:uid="{D2F00AE2-D4E0-44D5-BA36-4758DF1A2BA2}" name="TotaalPunten" dataDxfId="41">
      <calculatedColumnFormula>SUM(tblRenners[[#This Row],[Etap1]:[Etap21]])</calculatedColumnFormula>
    </tableColumn>
    <tableColumn id="7" xr3:uid="{DD156EE5-6D24-4D00-9C1B-005E9C839A86}" name="Rang" dataDxfId="40">
      <calculatedColumnFormula>_xlfn.RANK.EQ(tblRenners[[#This Row],[TotaalPunten]],tblRenners[TotaalPunten])</calculatedColumnFormula>
    </tableColumn>
    <tableColumn id="8" xr3:uid="{845D441F-83C2-4819-95B1-D218D13035FD}" name="Etap1" dataDxfId="39">
      <calculatedColumnFormula>IFERROR(INDEX(tblPunten[Punten],MATCH(tblRenners[[#This Row],[Nr]],INDIRECT("tblUitslagen["&amp;H$4&amp;"]"),0)),"")</calculatedColumnFormula>
    </tableColumn>
    <tableColumn id="9" xr3:uid="{1EB3F0A2-1550-4CC4-BFB1-B1C6BE91CD50}" name="Etap2" dataDxfId="38">
      <calculatedColumnFormula>IFERROR(INDEX(tblPunten[Punten],MATCH(tblRenners[[#This Row],[Nr]],INDIRECT("tblUitslagen["&amp;I$4&amp;"]"),0)),"")</calculatedColumnFormula>
    </tableColumn>
    <tableColumn id="10" xr3:uid="{A0994DAC-7807-4148-B30F-100E00141325}" name="Etap3" dataDxfId="37">
      <calculatedColumnFormula>IFERROR(INDEX(tblPunten[Punten],MATCH(tblRenners[[#This Row],[Nr]],INDIRECT("tblUitslagen["&amp;J$4&amp;"]"),0)),"")</calculatedColumnFormula>
    </tableColumn>
    <tableColumn id="11" xr3:uid="{41D800DD-F2FB-4174-87C9-977AB721281E}" name="Etap4" dataDxfId="36">
      <calculatedColumnFormula>IFERROR(INDEX(tblPunten[Punten],MATCH(tblRenners[[#This Row],[Nr]],INDIRECT("tblUitslagen["&amp;K$4&amp;"]"),0)),"")</calculatedColumnFormula>
    </tableColumn>
    <tableColumn id="12" xr3:uid="{04E19D22-5E2A-4F2E-86E5-D95B63519E76}" name="Etap5" dataDxfId="35">
      <calculatedColumnFormula>IFERROR(INDEX(tblPunten[Punten],MATCH(tblRenners[[#This Row],[Nr]],INDIRECT("tblUitslagen["&amp;L$4&amp;"]"),0)),"")</calculatedColumnFormula>
    </tableColumn>
    <tableColumn id="13" xr3:uid="{52A7AF60-FE06-4824-B350-57E3CB4883DF}" name="Etap6" dataDxfId="34">
      <calculatedColumnFormula>IFERROR(INDEX(tblPunten[Punten],MATCH(tblRenners[[#This Row],[Nr]],INDIRECT("tblUitslagen["&amp;M$4&amp;"]"),0)),"")</calculatedColumnFormula>
    </tableColumn>
    <tableColumn id="14" xr3:uid="{45B78404-B6C7-4FF9-9752-BE9633E192B6}" name="Etap7" dataDxfId="33">
      <calculatedColumnFormula>IFERROR(INDEX(tblPunten[Punten],MATCH(tblRenners[[#This Row],[Nr]],INDIRECT("tblUitslagen["&amp;N$4&amp;"]"),0)),"")</calculatedColumnFormula>
    </tableColumn>
    <tableColumn id="15" xr3:uid="{BF4B3E7A-3D20-4484-AF99-445B91BD310D}" name="Etap8" dataDxfId="32">
      <calculatedColumnFormula>IFERROR(INDEX(tblPunten[Punten],MATCH(tblRenners[[#This Row],[Nr]],INDIRECT("tblUitslagen["&amp;O$4&amp;"]"),0)),"")</calculatedColumnFormula>
    </tableColumn>
    <tableColumn id="16" xr3:uid="{C6099787-A7BE-464A-96F0-D7A09D5689A6}" name="Etap9" dataDxfId="31">
      <calculatedColumnFormula>IFERROR(INDEX(tblPunten[Punten],MATCH(tblRenners[[#This Row],[Nr]],INDIRECT("tblUitslagen["&amp;P$4&amp;"]"),0)),"")</calculatedColumnFormula>
    </tableColumn>
    <tableColumn id="17" xr3:uid="{9FD947F6-24D9-4704-BDC1-400BEACED6B9}" name="Etap10" dataDxfId="30">
      <calculatedColumnFormula>IFERROR(INDEX(tblPunten[Punten],MATCH(tblRenners[[#This Row],[Nr]],INDIRECT("tblUitslagen["&amp;Q$4&amp;"]"),0)),"")</calculatedColumnFormula>
    </tableColumn>
    <tableColumn id="18" xr3:uid="{77B31DD9-D45B-473C-9D28-A47A116D6BD0}" name="Etap11" dataDxfId="29">
      <calculatedColumnFormula>IFERROR(INDEX(tblPunten[Punten],MATCH(tblRenners[[#This Row],[Nr]],INDIRECT("tblUitslagen["&amp;R$4&amp;"]"),0)),"")</calculatedColumnFormula>
    </tableColumn>
    <tableColumn id="19" xr3:uid="{DA108A5E-B89C-441B-A819-CCC3D44C2731}" name="Etap12" dataDxfId="28">
      <calculatedColumnFormula>IFERROR(INDEX(tblPunten[Punten],MATCH(tblRenners[[#This Row],[Nr]],INDIRECT("tblUitslagen["&amp;S$4&amp;"]"),0)),"")</calculatedColumnFormula>
    </tableColumn>
    <tableColumn id="20" xr3:uid="{4CD63153-527C-4611-A3E6-37D0B9F12091}" name="Etap13" dataDxfId="27">
      <calculatedColumnFormula>IFERROR(INDEX(tblPunten[Punten],MATCH(tblRenners[[#This Row],[Nr]],INDIRECT("tblUitslagen["&amp;T$4&amp;"]"),0)),"")</calculatedColumnFormula>
    </tableColumn>
    <tableColumn id="21" xr3:uid="{8F37FF7B-1F7B-4D11-80C9-82A31E12A6B0}" name="Etap14" dataDxfId="26">
      <calculatedColumnFormula>IFERROR(INDEX(tblPunten[Punten],MATCH(tblRenners[[#This Row],[Nr]],INDIRECT("tblUitslagen["&amp;U$4&amp;"]"),0)),"")</calculatedColumnFormula>
    </tableColumn>
    <tableColumn id="22" xr3:uid="{D743D992-0115-4B1A-85D3-C17846600C05}" name="Etap15" dataDxfId="25">
      <calculatedColumnFormula>IFERROR(INDEX(tblPunten[Punten],MATCH(tblRenners[[#This Row],[Nr]],INDIRECT("tblUitslagen["&amp;V$4&amp;"]"),0)),"")</calculatedColumnFormula>
    </tableColumn>
    <tableColumn id="23" xr3:uid="{16EC6826-0314-4DDF-8872-B5B62979F8FC}" name="Etap16" dataDxfId="24">
      <calculatedColumnFormula>IFERROR(INDEX(tblPunten[Punten],MATCH(tblRenners[[#This Row],[Nr]],INDIRECT("tblUitslagen["&amp;W$4&amp;"]"),0)),"")</calculatedColumnFormula>
    </tableColumn>
    <tableColumn id="24" xr3:uid="{E1420CB2-5003-47DB-A12C-5BC2304C7B2C}" name="Etap17" dataDxfId="23">
      <calculatedColumnFormula>IFERROR(INDEX(tblPunten[Punten],MATCH(tblRenners[[#This Row],[Nr]],INDIRECT("tblUitslagen["&amp;X$4&amp;"]"),0)),"")</calculatedColumnFormula>
    </tableColumn>
    <tableColumn id="25" xr3:uid="{BBAC8DA2-0873-4324-A2D5-A454D9578F32}" name="Etap18" dataDxfId="22">
      <calculatedColumnFormula>IFERROR(INDEX(tblPunten[Punten],MATCH(tblRenners[[#This Row],[Nr]],INDIRECT("tblUitslagen["&amp;Y$4&amp;"]"),0)),"")</calculatedColumnFormula>
    </tableColumn>
    <tableColumn id="26" xr3:uid="{DBD667AE-E696-4964-988F-F57FAF739F64}" name="Etap19" dataDxfId="21">
      <calculatedColumnFormula>IFERROR(INDEX(tblPunten[Punten],MATCH(tblRenners[[#This Row],[Nr]],INDIRECT("tblUitslagen["&amp;Z$4&amp;"]"),0)),"")</calculatedColumnFormula>
    </tableColumn>
    <tableColumn id="27" xr3:uid="{3C21BB5E-11C8-4908-8EE2-BC60032CB767}" name="Etap20" dataDxfId="20">
      <calculatedColumnFormula>IFERROR(INDEX(tblPunten[Punten],MATCH(tblRenners[[#This Row],[Nr]],INDIRECT("tblUitslagen["&amp;AA$4&amp;"]"),0)),"")</calculatedColumnFormula>
    </tableColumn>
    <tableColumn id="28" xr3:uid="{68BE3CC5-E922-4E33-9C00-1E5557ACBBF9}" name="Etap21" dataDxfId="19">
      <calculatedColumnFormula>IFERROR(INDEX(tblPunten[Punten],MATCH(tblRenners[[#This Row],[Nr]],INDIRECT("tblUitslagen["&amp;AB$4&amp;"]"),0)),"")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ouretappe.nl/tour-de-france-2020-parcours/etappe-8-route-tdf-2020/" TargetMode="External"/><Relationship Id="rId13" Type="http://schemas.openxmlformats.org/officeDocument/2006/relationships/hyperlink" Target="https://www.touretappe.nl/tour-de-france-2020-parcours/etappe-13-route-tdf-2020/" TargetMode="External"/><Relationship Id="rId18" Type="http://schemas.openxmlformats.org/officeDocument/2006/relationships/hyperlink" Target="https://www.touretappe.nl/tour-de-france-2020-parcours/etappe-18-route-tdf-2020/" TargetMode="External"/><Relationship Id="rId3" Type="http://schemas.openxmlformats.org/officeDocument/2006/relationships/hyperlink" Target="https://www.touretappe.nl/tour-de-france-2020-parcours/etappe-3-route-tdf-2020/" TargetMode="External"/><Relationship Id="rId21" Type="http://schemas.openxmlformats.org/officeDocument/2006/relationships/hyperlink" Target="https://www.touretappe.nl/tour-de-france-2020-parcours/etappe-21-route-tdf-2020/" TargetMode="External"/><Relationship Id="rId7" Type="http://schemas.openxmlformats.org/officeDocument/2006/relationships/hyperlink" Target="https://www.touretappe.nl/tour-de-france-2020-parcours/etappe-7-route-tdf-2020/" TargetMode="External"/><Relationship Id="rId12" Type="http://schemas.openxmlformats.org/officeDocument/2006/relationships/hyperlink" Target="https://www.touretappe.nl/tour-de-france-2020-parcours/etappe-12-route-tdf-2020/" TargetMode="External"/><Relationship Id="rId17" Type="http://schemas.openxmlformats.org/officeDocument/2006/relationships/hyperlink" Target="https://www.touretappe.nl/tour-de-france-2020-parcours/etappe-17-route-tdf-2020/" TargetMode="External"/><Relationship Id="rId2" Type="http://schemas.openxmlformats.org/officeDocument/2006/relationships/hyperlink" Target="https://www.touretappe.nl/tour-de-france-2020-parcours/etappe-2-route-tdf-2020/" TargetMode="External"/><Relationship Id="rId16" Type="http://schemas.openxmlformats.org/officeDocument/2006/relationships/hyperlink" Target="https://www.touretappe.nl/tour-de-france-2020-parcours/etappe-16-route-tdf-2020/" TargetMode="External"/><Relationship Id="rId20" Type="http://schemas.openxmlformats.org/officeDocument/2006/relationships/hyperlink" Target="https://www.touretappe.nl/tour-de-france-2020-parcours/etappe-20-route-tdf-2020/" TargetMode="External"/><Relationship Id="rId1" Type="http://schemas.openxmlformats.org/officeDocument/2006/relationships/hyperlink" Target="https://www.touretappe.nl/tour-de-france-2020-parcours/etappe-1-route-tdf-2020/" TargetMode="External"/><Relationship Id="rId6" Type="http://schemas.openxmlformats.org/officeDocument/2006/relationships/hyperlink" Target="https://www.touretappe.nl/tour-de-france-2020-parcours/etappe-6-route-tdf-2020/" TargetMode="External"/><Relationship Id="rId11" Type="http://schemas.openxmlformats.org/officeDocument/2006/relationships/hyperlink" Target="https://www.touretappe.nl/tour-de-france-2020-parcours/etappe-11-route-tdf-2020/" TargetMode="External"/><Relationship Id="rId5" Type="http://schemas.openxmlformats.org/officeDocument/2006/relationships/hyperlink" Target="https://www.touretappe.nl/tour-de-france-2020-parcours/etappe-5-route-tdf-2020/" TargetMode="External"/><Relationship Id="rId15" Type="http://schemas.openxmlformats.org/officeDocument/2006/relationships/hyperlink" Target="https://www.touretappe.nl/tour-de-france-2020-parcours/etappe-15-route-tdf-2020/" TargetMode="External"/><Relationship Id="rId23" Type="http://schemas.openxmlformats.org/officeDocument/2006/relationships/table" Target="../tables/table1.xml"/><Relationship Id="rId10" Type="http://schemas.openxmlformats.org/officeDocument/2006/relationships/hyperlink" Target="https://www.touretappe.nl/tour-de-france-2020-parcours/etappe-10-route-tdf-2020/" TargetMode="External"/><Relationship Id="rId19" Type="http://schemas.openxmlformats.org/officeDocument/2006/relationships/hyperlink" Target="https://www.touretappe.nl/tour-de-france-2020-parcours/etappe-19-route-tdf-2020/" TargetMode="External"/><Relationship Id="rId4" Type="http://schemas.openxmlformats.org/officeDocument/2006/relationships/hyperlink" Target="https://www.touretappe.nl/tour-de-france-2020-parcours/etappe-4-route-tdf-2020/" TargetMode="External"/><Relationship Id="rId9" Type="http://schemas.openxmlformats.org/officeDocument/2006/relationships/hyperlink" Target="https://www.touretappe.nl/tour-de-france-2020-parcours/etappe-9-route-tdf-2020/" TargetMode="External"/><Relationship Id="rId14" Type="http://schemas.openxmlformats.org/officeDocument/2006/relationships/hyperlink" Target="https://www.touretappe.nl/tour-de-france-2020-parcours/etappe-14-route-tdf-2020/" TargetMode="External"/><Relationship Id="rId2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ielerflits.nl/nieuws/tour-2020-dit-zijn-de-deelnemers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6" Type="http://schemas.openxmlformats.org/officeDocument/2006/relationships/table" Target="../tables/table6.xml"/><Relationship Id="rId5" Type="http://schemas.openxmlformats.org/officeDocument/2006/relationships/ctrlProp" Target="../ctrlProps/ctrlProp1.xml"/><Relationship Id="rId4" Type="http://schemas.openxmlformats.org/officeDocument/2006/relationships/image" Target="../media/image4.emf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37FB-B52E-4ECC-957E-6E46C327DE6D}">
  <sheetPr codeName="Blad2"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5"/>
  <cols>
    <col min="1" max="1" width="1.109375" style="42" customWidth="1"/>
    <col min="2" max="3" width="8.77734375" style="42" customWidth="1"/>
    <col min="4" max="4" width="2.6640625" style="42" customWidth="1"/>
    <col min="5" max="13" width="8.77734375" style="42" customWidth="1"/>
    <col min="14" max="14" width="5.77734375" style="42" customWidth="1"/>
    <col min="15" max="15" width="10.33203125" style="42" customWidth="1"/>
    <col min="16" max="16" width="2.77734375" style="42" customWidth="1"/>
    <col min="17" max="26" width="9.109375" style="42" customWidth="1"/>
    <col min="27" max="16384" width="9.109375" style="42" hidden="1"/>
  </cols>
  <sheetData>
    <row r="1" spans="1:44" ht="7.0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</row>
    <row r="2" spans="1:44" ht="13.2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</row>
    <row r="3" spans="1:44" ht="13.2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</row>
    <row r="4" spans="1:44" ht="13.8" thickBot="1" x14ac:dyDescent="0.3">
      <c r="A4" s="41"/>
      <c r="B4" s="41"/>
      <c r="C4" s="41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</row>
    <row r="5" spans="1:44" ht="13.8" thickTop="1" x14ac:dyDescent="0.25">
      <c r="A5" s="41"/>
      <c r="B5" s="41"/>
      <c r="C5" s="41"/>
      <c r="D5" s="43"/>
      <c r="E5" s="44"/>
      <c r="F5" s="45"/>
      <c r="G5" s="45"/>
      <c r="H5" s="45"/>
      <c r="I5" s="45"/>
      <c r="J5" s="45"/>
      <c r="K5" s="45"/>
      <c r="L5" s="45"/>
      <c r="M5" s="45"/>
      <c r="N5" s="45"/>
      <c r="O5" s="46"/>
      <c r="P5" s="43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</row>
    <row r="6" spans="1:44" ht="21" x14ac:dyDescent="0.4">
      <c r="A6" s="41"/>
      <c r="B6" s="41"/>
      <c r="C6" s="41"/>
      <c r="D6" s="43"/>
      <c r="E6" s="47"/>
      <c r="F6" s="48"/>
      <c r="G6" s="43"/>
      <c r="H6" s="43"/>
      <c r="I6" s="43"/>
      <c r="J6" s="43"/>
      <c r="K6" s="43"/>
      <c r="L6" s="43"/>
      <c r="M6" s="43"/>
      <c r="N6" s="43"/>
      <c r="O6" s="49"/>
      <c r="P6" s="43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</row>
    <row r="7" spans="1:44" ht="13.2" x14ac:dyDescent="0.25">
      <c r="A7" s="41"/>
      <c r="B7" s="41"/>
      <c r="C7" s="41"/>
      <c r="D7" s="43"/>
      <c r="E7" s="47"/>
      <c r="F7" s="43"/>
      <c r="G7" s="43"/>
      <c r="H7" s="43"/>
      <c r="I7" s="43"/>
      <c r="J7" s="43"/>
      <c r="K7" s="43"/>
      <c r="L7" s="43"/>
      <c r="M7" s="43"/>
      <c r="N7" s="43"/>
      <c r="O7" s="49"/>
      <c r="P7" s="43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</row>
    <row r="8" spans="1:44" ht="13.2" x14ac:dyDescent="0.25">
      <c r="A8" s="41"/>
      <c r="B8" s="41"/>
      <c r="C8" s="41"/>
      <c r="D8" s="43"/>
      <c r="E8" s="47"/>
      <c r="F8" s="43"/>
      <c r="G8" s="43"/>
      <c r="H8" s="43"/>
      <c r="I8" s="43"/>
      <c r="J8" s="43"/>
      <c r="K8" s="43"/>
      <c r="L8" s="43"/>
      <c r="M8" s="43"/>
      <c r="N8" s="43"/>
      <c r="O8" s="49"/>
      <c r="P8" s="43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</row>
    <row r="9" spans="1:44" ht="13.2" x14ac:dyDescent="0.25">
      <c r="A9" s="41"/>
      <c r="B9" s="41"/>
      <c r="C9" s="41"/>
      <c r="D9" s="43"/>
      <c r="E9" s="47"/>
      <c r="F9" s="43"/>
      <c r="G9" s="43"/>
      <c r="H9" s="43"/>
      <c r="I9" s="43"/>
      <c r="J9" s="43"/>
      <c r="K9" s="43"/>
      <c r="L9" s="43"/>
      <c r="M9" s="43"/>
      <c r="N9" s="43"/>
      <c r="O9" s="49"/>
      <c r="P9" s="43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</row>
    <row r="10" spans="1:44" ht="13.2" x14ac:dyDescent="0.25">
      <c r="A10" s="41"/>
      <c r="B10" s="41"/>
      <c r="C10" s="41"/>
      <c r="D10" s="43"/>
      <c r="E10" s="47"/>
      <c r="F10" s="43"/>
      <c r="G10" s="43"/>
      <c r="H10" s="43"/>
      <c r="I10" s="43"/>
      <c r="J10" s="43"/>
      <c r="K10" s="43"/>
      <c r="L10" s="43"/>
      <c r="M10" s="43"/>
      <c r="N10" s="43"/>
      <c r="O10" s="49"/>
      <c r="P10" s="43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</row>
    <row r="11" spans="1:44" ht="13.2" x14ac:dyDescent="0.25">
      <c r="A11" s="41"/>
      <c r="B11" s="41"/>
      <c r="C11" s="41"/>
      <c r="D11" s="43"/>
      <c r="E11" s="47"/>
      <c r="F11" s="43"/>
      <c r="G11" s="43"/>
      <c r="H11" s="43"/>
      <c r="I11" s="43"/>
      <c r="J11" s="43"/>
      <c r="K11" s="43"/>
      <c r="L11" s="43"/>
      <c r="M11" s="43"/>
      <c r="N11" s="43"/>
      <c r="O11" s="49"/>
      <c r="P11" s="43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</row>
    <row r="12" spans="1:44" ht="13.2" x14ac:dyDescent="0.25">
      <c r="A12" s="41"/>
      <c r="B12" s="41"/>
      <c r="C12" s="41"/>
      <c r="D12" s="43"/>
      <c r="E12" s="47"/>
      <c r="F12" s="43"/>
      <c r="G12" s="43"/>
      <c r="H12" s="43"/>
      <c r="I12" s="43"/>
      <c r="J12" s="43"/>
      <c r="K12" s="43"/>
      <c r="L12" s="43"/>
      <c r="M12" s="43"/>
      <c r="N12" s="43"/>
      <c r="O12" s="49"/>
      <c r="P12" s="43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</row>
    <row r="13" spans="1:44" ht="13.2" x14ac:dyDescent="0.25">
      <c r="A13" s="41"/>
      <c r="B13" s="41"/>
      <c r="C13" s="41"/>
      <c r="D13" s="43"/>
      <c r="E13" s="47"/>
      <c r="F13" s="43"/>
      <c r="G13" s="43"/>
      <c r="H13" s="43"/>
      <c r="I13" s="43"/>
      <c r="J13" s="43"/>
      <c r="K13" s="43"/>
      <c r="L13" s="43"/>
      <c r="M13" s="43"/>
      <c r="N13" s="43"/>
      <c r="O13" s="49"/>
      <c r="P13" s="43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</row>
    <row r="14" spans="1:44" ht="13.2" x14ac:dyDescent="0.25">
      <c r="A14" s="41"/>
      <c r="B14" s="41"/>
      <c r="C14" s="41"/>
      <c r="D14" s="43"/>
      <c r="E14" s="47"/>
      <c r="F14" s="43"/>
      <c r="G14" s="43"/>
      <c r="H14" s="43"/>
      <c r="I14" s="43"/>
      <c r="J14" s="43"/>
      <c r="K14" s="43"/>
      <c r="L14" s="43"/>
      <c r="M14" s="43"/>
      <c r="N14" s="43"/>
      <c r="O14" s="49"/>
      <c r="P14" s="43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</row>
    <row r="15" spans="1:44" ht="13.2" x14ac:dyDescent="0.25">
      <c r="A15" s="41"/>
      <c r="B15" s="41"/>
      <c r="C15" s="41"/>
      <c r="D15" s="43"/>
      <c r="E15" s="47"/>
      <c r="F15" s="43"/>
      <c r="G15" s="43"/>
      <c r="H15" s="43"/>
      <c r="I15" s="43"/>
      <c r="J15" s="43"/>
      <c r="K15" s="43"/>
      <c r="L15" s="43"/>
      <c r="M15" s="43"/>
      <c r="N15" s="43"/>
      <c r="O15" s="49"/>
      <c r="P15" s="43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</row>
    <row r="16" spans="1:44" ht="13.2" x14ac:dyDescent="0.25">
      <c r="A16" s="41"/>
      <c r="B16" s="41"/>
      <c r="C16" s="41"/>
      <c r="D16" s="43"/>
      <c r="E16" s="47"/>
      <c r="F16" s="43"/>
      <c r="G16" s="43"/>
      <c r="H16" s="43"/>
      <c r="I16" s="43"/>
      <c r="J16" s="43"/>
      <c r="K16" s="43"/>
      <c r="L16" s="43"/>
      <c r="M16" s="43"/>
      <c r="N16" s="43"/>
      <c r="O16" s="49"/>
      <c r="P16" s="43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</row>
    <row r="17" spans="1:44" ht="13.2" x14ac:dyDescent="0.25">
      <c r="A17" s="41"/>
      <c r="B17" s="41"/>
      <c r="C17" s="41"/>
      <c r="D17" s="43"/>
      <c r="E17" s="47"/>
      <c r="F17" s="43"/>
      <c r="G17" s="43"/>
      <c r="H17" s="43"/>
      <c r="I17" s="43"/>
      <c r="J17" s="43"/>
      <c r="K17" s="43"/>
      <c r="L17" s="43"/>
      <c r="M17" s="43"/>
      <c r="N17" s="43"/>
      <c r="O17" s="49"/>
      <c r="P17" s="43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</row>
    <row r="18" spans="1:44" ht="37.799999999999997" x14ac:dyDescent="0.65">
      <c r="A18" s="41"/>
      <c r="B18" s="41"/>
      <c r="C18" s="41"/>
      <c r="D18" s="43"/>
      <c r="E18" s="47"/>
      <c r="F18" s="43"/>
      <c r="G18" s="43"/>
      <c r="H18" s="43"/>
      <c r="I18" s="43"/>
      <c r="J18" s="43"/>
      <c r="K18" s="43"/>
      <c r="L18" s="43"/>
      <c r="M18" s="43"/>
      <c r="N18" s="50"/>
      <c r="O18" s="49"/>
      <c r="P18" s="43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</row>
    <row r="19" spans="1:44" ht="13.2" x14ac:dyDescent="0.25">
      <c r="A19" s="41"/>
      <c r="B19" s="41"/>
      <c r="C19" s="41"/>
      <c r="D19" s="43"/>
      <c r="E19" s="47"/>
      <c r="F19" s="43"/>
      <c r="G19" s="43"/>
      <c r="H19" s="43"/>
      <c r="I19" s="43"/>
      <c r="J19" s="43"/>
      <c r="K19" s="43"/>
      <c r="L19" s="43"/>
      <c r="M19" s="43"/>
      <c r="N19" s="43"/>
      <c r="O19" s="49"/>
      <c r="P19" s="43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</row>
    <row r="20" spans="1:44" ht="13.2" x14ac:dyDescent="0.25">
      <c r="A20" s="41"/>
      <c r="B20" s="41"/>
      <c r="C20" s="41"/>
      <c r="D20" s="43"/>
      <c r="E20" s="47"/>
      <c r="F20" s="43"/>
      <c r="G20" s="43"/>
      <c r="H20" s="43"/>
      <c r="I20" s="43"/>
      <c r="J20" s="43"/>
      <c r="K20" s="43"/>
      <c r="L20" s="43"/>
      <c r="M20" s="43"/>
      <c r="N20" s="43"/>
      <c r="O20" s="49"/>
      <c r="P20" s="43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</row>
    <row r="21" spans="1:44" ht="13.2" x14ac:dyDescent="0.25">
      <c r="A21" s="41"/>
      <c r="B21" s="41"/>
      <c r="C21" s="41"/>
      <c r="D21" s="43"/>
      <c r="E21" s="47"/>
      <c r="F21" s="43"/>
      <c r="G21" s="43"/>
      <c r="H21" s="43"/>
      <c r="I21" s="43"/>
      <c r="J21" s="43"/>
      <c r="K21" s="43"/>
      <c r="L21" s="43"/>
      <c r="M21" s="43"/>
      <c r="N21" s="43"/>
      <c r="O21" s="49"/>
      <c r="P21" s="43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</row>
    <row r="22" spans="1:44" ht="13.2" x14ac:dyDescent="0.25">
      <c r="A22" s="41"/>
      <c r="B22" s="41"/>
      <c r="C22" s="41"/>
      <c r="D22" s="43"/>
      <c r="E22" s="47"/>
      <c r="F22" s="43"/>
      <c r="G22" s="43"/>
      <c r="H22" s="43"/>
      <c r="I22" s="43"/>
      <c r="J22" s="43"/>
      <c r="K22" s="43"/>
      <c r="L22" s="43"/>
      <c r="M22" s="43"/>
      <c r="N22" s="43"/>
      <c r="O22" s="49"/>
      <c r="P22" s="43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</row>
    <row r="23" spans="1:44" ht="13.2" x14ac:dyDescent="0.25">
      <c r="A23" s="41"/>
      <c r="B23" s="41"/>
      <c r="C23" s="41"/>
      <c r="D23" s="43"/>
      <c r="E23" s="47"/>
      <c r="F23" s="43"/>
      <c r="G23" s="43"/>
      <c r="H23" s="43"/>
      <c r="I23" s="43"/>
      <c r="J23" s="43"/>
      <c r="K23" s="43"/>
      <c r="L23" s="43"/>
      <c r="M23" s="43"/>
      <c r="N23" s="43"/>
      <c r="O23" s="49"/>
      <c r="P23" s="43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</row>
    <row r="24" spans="1:44" ht="22.8" x14ac:dyDescent="0.4">
      <c r="A24" s="41"/>
      <c r="B24" s="41"/>
      <c r="C24" s="41"/>
      <c r="D24" s="43"/>
      <c r="E24" s="47"/>
      <c r="F24" s="43"/>
      <c r="G24" s="43"/>
      <c r="H24" s="43"/>
      <c r="I24" s="43"/>
      <c r="J24" s="43"/>
      <c r="K24" s="43"/>
      <c r="L24" s="43"/>
      <c r="M24" s="43"/>
      <c r="N24" s="51" t="s">
        <v>360</v>
      </c>
      <c r="O24" s="49"/>
      <c r="P24" s="43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</row>
    <row r="25" spans="1:44" ht="13.2" x14ac:dyDescent="0.25">
      <c r="A25" s="41"/>
      <c r="B25" s="41"/>
      <c r="C25" s="41"/>
      <c r="D25" s="43"/>
      <c r="E25" s="47"/>
      <c r="F25" s="43"/>
      <c r="G25" s="43"/>
      <c r="H25" s="43"/>
      <c r="I25" s="43"/>
      <c r="J25" s="43"/>
      <c r="K25" s="43"/>
      <c r="L25" s="43"/>
      <c r="M25" s="43"/>
      <c r="N25" s="43"/>
      <c r="O25" s="49"/>
      <c r="P25" s="43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</row>
    <row r="26" spans="1:44" ht="13.2" x14ac:dyDescent="0.25">
      <c r="A26" s="41"/>
      <c r="B26" s="41"/>
      <c r="C26" s="41"/>
      <c r="D26" s="43"/>
      <c r="E26" s="47"/>
      <c r="F26" s="43"/>
      <c r="G26" s="43"/>
      <c r="H26" s="43"/>
      <c r="I26" s="43"/>
      <c r="J26" s="43"/>
      <c r="K26" s="43"/>
      <c r="L26" s="43"/>
      <c r="M26" s="43"/>
      <c r="N26" s="43"/>
      <c r="O26" s="49"/>
      <c r="P26" s="43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</row>
    <row r="27" spans="1:44" ht="13.2" x14ac:dyDescent="0.25">
      <c r="A27" s="41"/>
      <c r="B27" s="41"/>
      <c r="C27" s="41"/>
      <c r="D27" s="43"/>
      <c r="E27" s="47"/>
      <c r="F27" s="43"/>
      <c r="G27" s="43"/>
      <c r="H27" s="43"/>
      <c r="I27" s="43"/>
      <c r="J27" s="43"/>
      <c r="K27" s="43"/>
      <c r="L27" s="43"/>
      <c r="M27" s="43"/>
      <c r="N27" s="43"/>
      <c r="O27" s="49"/>
      <c r="P27" s="43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</row>
    <row r="28" spans="1:44" ht="13.2" x14ac:dyDescent="0.25">
      <c r="A28" s="41"/>
      <c r="B28" s="41"/>
      <c r="C28" s="41"/>
      <c r="D28" s="43"/>
      <c r="E28" s="47"/>
      <c r="F28" s="43"/>
      <c r="G28" s="43"/>
      <c r="H28" s="43"/>
      <c r="I28" s="43"/>
      <c r="J28" s="43"/>
      <c r="K28" s="43"/>
      <c r="L28" s="43"/>
      <c r="M28" s="43"/>
      <c r="N28" s="43"/>
      <c r="O28" s="49"/>
      <c r="P28" s="43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</row>
    <row r="29" spans="1:44" ht="13.2" x14ac:dyDescent="0.25">
      <c r="A29" s="41"/>
      <c r="B29" s="41"/>
      <c r="C29" s="41"/>
      <c r="D29" s="43"/>
      <c r="E29" s="47"/>
      <c r="F29" s="43"/>
      <c r="G29" s="43"/>
      <c r="H29" s="43"/>
      <c r="I29" s="43"/>
      <c r="J29" s="43"/>
      <c r="K29" s="43"/>
      <c r="L29" s="43"/>
      <c r="M29" s="43"/>
      <c r="N29" s="43"/>
      <c r="O29" s="49"/>
      <c r="P29" s="43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</row>
    <row r="30" spans="1:44" ht="13.2" x14ac:dyDescent="0.25">
      <c r="A30" s="41"/>
      <c r="B30" s="41"/>
      <c r="C30" s="41"/>
      <c r="D30" s="43"/>
      <c r="E30" s="47"/>
      <c r="F30" s="43"/>
      <c r="G30" s="43"/>
      <c r="H30" s="43"/>
      <c r="I30" s="43"/>
      <c r="J30" s="43"/>
      <c r="K30" s="43"/>
      <c r="L30" s="43"/>
      <c r="M30" s="43"/>
      <c r="N30" s="43"/>
      <c r="O30" s="49"/>
      <c r="P30" s="43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</row>
    <row r="31" spans="1:44" ht="13.2" x14ac:dyDescent="0.25">
      <c r="A31" s="41"/>
      <c r="B31" s="41"/>
      <c r="C31" s="41"/>
      <c r="D31" s="43"/>
      <c r="E31" s="47"/>
      <c r="F31" s="43"/>
      <c r="G31" s="43"/>
      <c r="H31" s="43"/>
      <c r="I31" s="43"/>
      <c r="J31" s="43"/>
      <c r="K31" s="43"/>
      <c r="L31" s="43"/>
      <c r="M31" s="43"/>
      <c r="N31" s="43"/>
      <c r="O31" s="49"/>
      <c r="P31" s="43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</row>
    <row r="32" spans="1:44" ht="13.2" x14ac:dyDescent="0.25">
      <c r="A32" s="41"/>
      <c r="B32" s="41"/>
      <c r="C32" s="41"/>
      <c r="D32" s="43"/>
      <c r="E32" s="47"/>
      <c r="F32" s="43"/>
      <c r="G32" s="43"/>
      <c r="H32" s="43"/>
      <c r="I32" s="43"/>
      <c r="J32" s="43"/>
      <c r="K32" s="43"/>
      <c r="L32" s="43"/>
      <c r="M32" s="43"/>
      <c r="N32" s="43"/>
      <c r="O32" s="49"/>
      <c r="P32" s="43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</row>
    <row r="33" spans="1:44" ht="13.2" x14ac:dyDescent="0.25">
      <c r="A33" s="41"/>
      <c r="B33" s="41"/>
      <c r="C33" s="41"/>
      <c r="D33" s="43"/>
      <c r="E33" s="47"/>
      <c r="F33" s="43"/>
      <c r="G33" s="43"/>
      <c r="H33" s="43"/>
      <c r="I33" s="43"/>
      <c r="J33" s="43"/>
      <c r="K33" s="43"/>
      <c r="L33" s="43"/>
      <c r="M33" s="43"/>
      <c r="N33" s="52" t="s">
        <v>358</v>
      </c>
      <c r="O33" s="49"/>
      <c r="P33" s="43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</row>
    <row r="34" spans="1:44" ht="13.2" x14ac:dyDescent="0.25">
      <c r="A34" s="41"/>
      <c r="B34" s="41"/>
      <c r="C34" s="41"/>
      <c r="D34" s="43"/>
      <c r="E34" s="47"/>
      <c r="F34" s="43"/>
      <c r="G34" s="43"/>
      <c r="H34" s="43"/>
      <c r="I34" s="43"/>
      <c r="J34" s="43"/>
      <c r="K34" s="43"/>
      <c r="L34" s="43"/>
      <c r="M34" s="43"/>
      <c r="N34" s="53" t="s">
        <v>359</v>
      </c>
      <c r="O34" s="49"/>
      <c r="P34" s="43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</row>
    <row r="35" spans="1:44" ht="13.2" x14ac:dyDescent="0.25">
      <c r="A35" s="41"/>
      <c r="B35" s="41"/>
      <c r="C35" s="41"/>
      <c r="D35" s="43"/>
      <c r="E35" s="47"/>
      <c r="F35" s="43"/>
      <c r="G35" s="43"/>
      <c r="H35" s="43"/>
      <c r="I35" s="43"/>
      <c r="J35" s="43"/>
      <c r="K35" s="43"/>
      <c r="L35" s="43"/>
      <c r="M35" s="43"/>
      <c r="N35" s="54"/>
      <c r="O35" s="49"/>
      <c r="P35" s="43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</row>
    <row r="36" spans="1:44" ht="13.2" x14ac:dyDescent="0.25">
      <c r="A36" s="41"/>
      <c r="B36" s="41"/>
      <c r="C36" s="41"/>
      <c r="D36" s="43"/>
      <c r="E36" s="47"/>
      <c r="F36" s="43"/>
      <c r="G36" s="43"/>
      <c r="H36" s="43"/>
      <c r="I36" s="43"/>
      <c r="J36" s="43"/>
      <c r="K36" s="43"/>
      <c r="L36" s="43"/>
      <c r="M36" s="43"/>
      <c r="N36" s="43"/>
      <c r="O36" s="49"/>
      <c r="P36" s="43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</row>
    <row r="37" spans="1:44" ht="13.8" thickBot="1" x14ac:dyDescent="0.3">
      <c r="A37" s="41"/>
      <c r="B37" s="41"/>
      <c r="C37" s="41"/>
      <c r="D37" s="43"/>
      <c r="E37" s="55"/>
      <c r="F37" s="56"/>
      <c r="G37" s="56"/>
      <c r="H37" s="56"/>
      <c r="I37" s="56"/>
      <c r="J37" s="56"/>
      <c r="K37" s="56"/>
      <c r="L37" s="56"/>
      <c r="M37" s="56"/>
      <c r="N37" s="56"/>
      <c r="O37" s="57"/>
      <c r="P37" s="43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</row>
    <row r="38" spans="1:44" ht="13.8" thickTop="1" x14ac:dyDescent="0.25">
      <c r="A38" s="41"/>
      <c r="B38" s="41"/>
      <c r="C38" s="41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</row>
    <row r="39" spans="1:44" ht="13.2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</row>
    <row r="40" spans="1:44" ht="13.2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</row>
    <row r="41" spans="1:44" ht="13.2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</row>
    <row r="42" spans="1:44" ht="13.2" x14ac:dyDescent="0.2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</row>
    <row r="43" spans="1:44" ht="13.2" x14ac:dyDescent="0.2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</row>
    <row r="44" spans="1:44" ht="13.2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</row>
    <row r="45" spans="1:44" ht="13.2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</row>
    <row r="46" spans="1:44" ht="13.2" x14ac:dyDescent="0.2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</row>
    <row r="47" spans="1:44" ht="13.2" x14ac:dyDescent="0.2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</row>
    <row r="48" spans="1:44" ht="13.2" x14ac:dyDescent="0.2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</row>
    <row r="49" spans="1:44" ht="13.2" x14ac:dyDescent="0.2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</row>
    <row r="50" spans="1:44" ht="13.2" x14ac:dyDescent="0.2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</row>
    <row r="51" spans="1:44" ht="13.2" hidden="1" x14ac:dyDescent="0.2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</row>
    <row r="52" spans="1:44" ht="13.2" hidden="1" x14ac:dyDescent="0.2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</row>
    <row r="53" spans="1:44" ht="13.2" hidden="1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</row>
    <row r="54" spans="1:44" ht="13.2" hidden="1" x14ac:dyDescent="0.25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</row>
    <row r="55" spans="1:44" ht="13.2" hidden="1" x14ac:dyDescent="0.2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</row>
    <row r="56" spans="1:44" ht="13.2" hidden="1" x14ac:dyDescent="0.2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</row>
    <row r="57" spans="1:44" ht="13.2" hidden="1" x14ac:dyDescent="0.2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</row>
    <row r="58" spans="1:44" ht="13.2" hidden="1" x14ac:dyDescent="0.2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</row>
    <row r="59" spans="1:44" ht="13.2" hidden="1" x14ac:dyDescent="0.2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</row>
    <row r="60" spans="1:44" ht="13.2" hidden="1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</row>
    <row r="61" spans="1:44" ht="13.2" hidden="1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</row>
    <row r="62" spans="1:44" ht="13.2" hidden="1" x14ac:dyDescent="0.2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</row>
    <row r="63" spans="1:44" ht="13.2" hidden="1" x14ac:dyDescent="0.25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</row>
    <row r="64" spans="1:44" ht="13.2" hidden="1" x14ac:dyDescent="0.2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</row>
    <row r="65" spans="1:44" ht="13.2" hidden="1" x14ac:dyDescent="0.2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</row>
    <row r="66" spans="1:44" ht="13.2" hidden="1" x14ac:dyDescent="0.2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</row>
    <row r="67" spans="1:44" ht="13.2" hidden="1" x14ac:dyDescent="0.2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</row>
    <row r="68" spans="1:44" ht="13.2" hidden="1" x14ac:dyDescent="0.2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</row>
    <row r="69" spans="1:44" ht="13.2" hidden="1" x14ac:dyDescent="0.25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</row>
    <row r="70" spans="1:44" ht="13.2" hidden="1" x14ac:dyDescent="0.2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</row>
    <row r="71" spans="1:44" ht="13.2" hidden="1" x14ac:dyDescent="0.25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</row>
    <row r="72" spans="1:44" ht="13.2" hidden="1" x14ac:dyDescent="0.2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</row>
    <row r="73" spans="1:44" ht="13.2" hidden="1" x14ac:dyDescent="0.25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</row>
    <row r="74" spans="1:44" ht="13.2" hidden="1" x14ac:dyDescent="0.2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</row>
    <row r="75" spans="1:44" ht="13.2" hidden="1" x14ac:dyDescent="0.2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</row>
    <row r="76" spans="1:44" ht="13.2" hidden="1" x14ac:dyDescent="0.2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</row>
    <row r="77" spans="1:44" ht="13.2" hidden="1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</row>
    <row r="78" spans="1:44" ht="13.2" hidden="1" x14ac:dyDescent="0.2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</row>
    <row r="79" spans="1:44" ht="13.2" hidden="1" x14ac:dyDescent="0.2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</row>
    <row r="80" spans="1:44" ht="13.2" hidden="1" x14ac:dyDescent="0.2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</row>
    <row r="81" spans="1:44" ht="13.2" hidden="1" x14ac:dyDescent="0.25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</row>
    <row r="82" spans="1:44" ht="13.2" hidden="1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</row>
  </sheetData>
  <sheetProtection selectLockedCells="1" selectUnlockedCells="1"/>
  <hyperlinks>
    <hyperlink ref="N34" r:id="rId1" tooltip="Klik hier voor meer tips." xr:uid="{FE29E1ED-BD8E-4E19-A498-34D935E55BA8}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2ACF-432D-43A6-9378-C22FCC3F96E8}">
  <sheetPr codeName="Blad5">
    <tabColor rgb="FF92D050"/>
  </sheetPr>
  <dimension ref="D2:H34"/>
  <sheetViews>
    <sheetView workbookViewId="0"/>
  </sheetViews>
  <sheetFormatPr defaultRowHeight="14.4" x14ac:dyDescent="0.3"/>
  <cols>
    <col min="1" max="1" width="2.77734375" customWidth="1"/>
    <col min="2" max="2" width="87.21875" customWidth="1"/>
    <col min="3" max="3" width="2.88671875" customWidth="1"/>
    <col min="4" max="4" width="8.77734375" customWidth="1"/>
    <col min="5" max="5" width="9.33203125" bestFit="1" customWidth="1"/>
    <col min="6" max="6" width="9.44140625" customWidth="1"/>
    <col min="7" max="7" width="8" bestFit="1" customWidth="1"/>
    <col min="8" max="8" width="62.44140625" bestFit="1" customWidth="1"/>
  </cols>
  <sheetData>
    <row r="2" spans="4:8" x14ac:dyDescent="0.3">
      <c r="D2" t="s">
        <v>229</v>
      </c>
      <c r="E2" t="s">
        <v>230</v>
      </c>
      <c r="F2" t="s">
        <v>231</v>
      </c>
      <c r="G2" t="s">
        <v>305</v>
      </c>
      <c r="H2" t="s">
        <v>232</v>
      </c>
    </row>
    <row r="3" spans="4:8" x14ac:dyDescent="0.3">
      <c r="D3">
        <v>1</v>
      </c>
      <c r="E3" s="5">
        <v>44072</v>
      </c>
      <c r="F3" s="6">
        <v>156</v>
      </c>
      <c r="G3" s="6" t="s">
        <v>306</v>
      </c>
      <c r="H3" s="24" t="s">
        <v>233</v>
      </c>
    </row>
    <row r="4" spans="4:8" x14ac:dyDescent="0.3">
      <c r="D4">
        <v>2</v>
      </c>
      <c r="E4" s="5">
        <v>44073</v>
      </c>
      <c r="F4" s="6">
        <v>186</v>
      </c>
      <c r="G4" s="6" t="s">
        <v>307</v>
      </c>
      <c r="H4" s="24" t="s">
        <v>234</v>
      </c>
    </row>
    <row r="5" spans="4:8" x14ac:dyDescent="0.3">
      <c r="D5">
        <v>3</v>
      </c>
      <c r="E5" s="5">
        <v>44074</v>
      </c>
      <c r="F5" s="6">
        <v>198</v>
      </c>
      <c r="G5" s="6" t="s">
        <v>308</v>
      </c>
      <c r="H5" s="24" t="s">
        <v>235</v>
      </c>
    </row>
    <row r="6" spans="4:8" x14ac:dyDescent="0.3">
      <c r="D6">
        <v>4</v>
      </c>
      <c r="E6" s="5">
        <v>44075</v>
      </c>
      <c r="F6" s="6">
        <v>60.5</v>
      </c>
      <c r="G6" s="6" t="s">
        <v>307</v>
      </c>
      <c r="H6" s="24" t="s">
        <v>236</v>
      </c>
    </row>
    <row r="7" spans="4:8" x14ac:dyDescent="0.3">
      <c r="D7">
        <v>5</v>
      </c>
      <c r="E7" s="5">
        <v>44076</v>
      </c>
      <c r="F7" s="6">
        <v>183</v>
      </c>
      <c r="G7" s="6" t="s">
        <v>308</v>
      </c>
      <c r="H7" s="24" t="s">
        <v>237</v>
      </c>
    </row>
    <row r="8" spans="4:8" x14ac:dyDescent="0.3">
      <c r="D8">
        <v>6</v>
      </c>
      <c r="E8" s="5">
        <v>44077</v>
      </c>
      <c r="F8" s="6">
        <v>191</v>
      </c>
      <c r="G8" s="6" t="s">
        <v>306</v>
      </c>
      <c r="H8" s="24" t="s">
        <v>238</v>
      </c>
    </row>
    <row r="9" spans="4:8" x14ac:dyDescent="0.3">
      <c r="D9">
        <v>7</v>
      </c>
      <c r="E9" s="5">
        <v>44078</v>
      </c>
      <c r="F9" s="6">
        <v>168</v>
      </c>
      <c r="G9" s="6" t="s">
        <v>308</v>
      </c>
      <c r="H9" s="24" t="s">
        <v>239</v>
      </c>
    </row>
    <row r="10" spans="4:8" x14ac:dyDescent="0.3">
      <c r="D10">
        <v>8</v>
      </c>
      <c r="E10" s="5">
        <v>44079</v>
      </c>
      <c r="F10" s="6">
        <v>141</v>
      </c>
      <c r="G10" s="6" t="s">
        <v>307</v>
      </c>
      <c r="H10" s="24" t="s">
        <v>240</v>
      </c>
    </row>
    <row r="11" spans="4:8" x14ac:dyDescent="0.3">
      <c r="D11">
        <v>9</v>
      </c>
      <c r="E11" s="5">
        <v>44080</v>
      </c>
      <c r="F11" s="6">
        <v>153</v>
      </c>
      <c r="G11" s="6" t="s">
        <v>307</v>
      </c>
      <c r="H11" s="24" t="s">
        <v>241</v>
      </c>
    </row>
    <row r="12" spans="4:8" x14ac:dyDescent="0.3">
      <c r="D12">
        <v>10</v>
      </c>
      <c r="E12" s="5">
        <v>44082</v>
      </c>
      <c r="F12" s="6">
        <v>168.5</v>
      </c>
      <c r="G12" s="6" t="s">
        <v>308</v>
      </c>
      <c r="H12" s="26" t="s">
        <v>242</v>
      </c>
    </row>
    <row r="13" spans="4:8" x14ac:dyDescent="0.3">
      <c r="D13">
        <v>11</v>
      </c>
      <c r="E13" s="5">
        <v>44083</v>
      </c>
      <c r="F13" s="6">
        <v>167.5</v>
      </c>
      <c r="G13" s="6" t="s">
        <v>308</v>
      </c>
      <c r="H13" s="24" t="s">
        <v>243</v>
      </c>
    </row>
    <row r="14" spans="4:8" x14ac:dyDescent="0.3">
      <c r="D14">
        <v>12</v>
      </c>
      <c r="E14" s="5">
        <v>44084</v>
      </c>
      <c r="F14" s="6">
        <v>218</v>
      </c>
      <c r="G14" s="6" t="s">
        <v>306</v>
      </c>
      <c r="H14" s="24" t="s">
        <v>244</v>
      </c>
    </row>
    <row r="15" spans="4:8" x14ac:dyDescent="0.3">
      <c r="D15">
        <v>13</v>
      </c>
      <c r="E15" s="5">
        <v>44085</v>
      </c>
      <c r="F15" s="6">
        <v>191.5</v>
      </c>
      <c r="G15" s="6" t="s">
        <v>307</v>
      </c>
      <c r="H15" s="24" t="s">
        <v>245</v>
      </c>
    </row>
    <row r="16" spans="4:8" x14ac:dyDescent="0.3">
      <c r="D16">
        <v>14</v>
      </c>
      <c r="E16" s="5">
        <v>44086</v>
      </c>
      <c r="F16" s="6">
        <v>194</v>
      </c>
      <c r="G16" s="6" t="s">
        <v>306</v>
      </c>
      <c r="H16" s="24" t="s">
        <v>246</v>
      </c>
    </row>
    <row r="17" spans="4:8" x14ac:dyDescent="0.3">
      <c r="D17">
        <v>15</v>
      </c>
      <c r="E17" s="5">
        <v>44087</v>
      </c>
      <c r="F17" s="6">
        <v>174.5</v>
      </c>
      <c r="G17" s="6" t="s">
        <v>307</v>
      </c>
      <c r="H17" s="24" t="s">
        <v>247</v>
      </c>
    </row>
    <row r="18" spans="4:8" x14ac:dyDescent="0.3">
      <c r="D18">
        <v>16</v>
      </c>
      <c r="E18" s="5">
        <v>44089</v>
      </c>
      <c r="F18" s="6">
        <v>164</v>
      </c>
      <c r="G18" s="6" t="s">
        <v>307</v>
      </c>
      <c r="H18" s="24" t="s">
        <v>248</v>
      </c>
    </row>
    <row r="19" spans="4:8" x14ac:dyDescent="0.3">
      <c r="D19">
        <v>17</v>
      </c>
      <c r="E19" s="5">
        <v>44090</v>
      </c>
      <c r="F19" s="6">
        <v>170</v>
      </c>
      <c r="G19" s="6" t="s">
        <v>307</v>
      </c>
      <c r="H19" s="24" t="s">
        <v>249</v>
      </c>
    </row>
    <row r="20" spans="4:8" x14ac:dyDescent="0.3">
      <c r="D20">
        <v>18</v>
      </c>
      <c r="E20" s="5">
        <v>44091</v>
      </c>
      <c r="F20" s="6">
        <v>175</v>
      </c>
      <c r="G20" s="6" t="s">
        <v>307</v>
      </c>
      <c r="H20" s="24" t="s">
        <v>250</v>
      </c>
    </row>
    <row r="21" spans="4:8" x14ac:dyDescent="0.3">
      <c r="D21">
        <v>19</v>
      </c>
      <c r="E21" s="5">
        <v>44092</v>
      </c>
      <c r="F21" s="6">
        <v>166.5</v>
      </c>
      <c r="G21" s="6" t="s">
        <v>308</v>
      </c>
      <c r="H21" s="24" t="s">
        <v>251</v>
      </c>
    </row>
    <row r="22" spans="4:8" x14ac:dyDescent="0.3">
      <c r="D22">
        <v>20</v>
      </c>
      <c r="E22" s="5">
        <v>44093</v>
      </c>
      <c r="F22" s="6">
        <v>36.200000000000003</v>
      </c>
      <c r="G22" s="6" t="s">
        <v>309</v>
      </c>
      <c r="H22" s="24" t="s">
        <v>252</v>
      </c>
    </row>
    <row r="23" spans="4:8" x14ac:dyDescent="0.3">
      <c r="D23">
        <v>21</v>
      </c>
      <c r="E23" s="5">
        <v>44094</v>
      </c>
      <c r="F23" s="6">
        <v>122</v>
      </c>
      <c r="G23" s="6" t="s">
        <v>308</v>
      </c>
      <c r="H23" s="24" t="s">
        <v>253</v>
      </c>
    </row>
    <row r="24" spans="4:8" x14ac:dyDescent="0.3">
      <c r="D24" t="s">
        <v>254</v>
      </c>
      <c r="F24" s="7">
        <f>SUBTOTAL(109,tblEtappes[Afstand])</f>
        <v>3384.2</v>
      </c>
      <c r="G24" s="25"/>
    </row>
    <row r="26" spans="4:8" x14ac:dyDescent="0.3">
      <c r="G26" s="30" t="s">
        <v>307</v>
      </c>
      <c r="H26" s="32">
        <f>COUNTIF(tblEtappes[Type],G26)</f>
        <v>9</v>
      </c>
    </row>
    <row r="27" spans="4:8" x14ac:dyDescent="0.3">
      <c r="G27" s="31" t="s">
        <v>306</v>
      </c>
      <c r="H27" s="32">
        <f>COUNTIF(tblEtappes[Type],G27)</f>
        <v>4</v>
      </c>
    </row>
    <row r="28" spans="4:8" x14ac:dyDescent="0.3">
      <c r="G28" s="30" t="s">
        <v>308</v>
      </c>
      <c r="H28" s="32">
        <f>COUNTIF(tblEtappes[Type],G28)</f>
        <v>7</v>
      </c>
    </row>
    <row r="29" spans="4:8" x14ac:dyDescent="0.3">
      <c r="G29" s="31" t="s">
        <v>309</v>
      </c>
      <c r="H29" s="32">
        <f>COUNTIF(tblEtappes[Type],G29)</f>
        <v>1</v>
      </c>
    </row>
    <row r="30" spans="4:8" x14ac:dyDescent="0.3">
      <c r="H30" s="32"/>
    </row>
    <row r="31" spans="4:8" x14ac:dyDescent="0.3">
      <c r="H31" s="32"/>
    </row>
    <row r="34" spans="7:7" x14ac:dyDescent="0.3">
      <c r="G34" s="31"/>
    </row>
  </sheetData>
  <conditionalFormatting sqref="G3:G23">
    <cfRule type="cellIs" dxfId="11" priority="25" operator="equal">
      <formula>"tijdrit"</formula>
    </cfRule>
    <cfRule type="cellIs" dxfId="10" priority="26" operator="equal">
      <formula>"vlak"</formula>
    </cfRule>
    <cfRule type="cellIs" dxfId="9" priority="27" operator="equal">
      <formula>"heuvels"</formula>
    </cfRule>
    <cfRule type="cellIs" dxfId="8" priority="28" operator="equal">
      <formula>"bergen"</formula>
    </cfRule>
  </conditionalFormatting>
  <conditionalFormatting sqref="G26">
    <cfRule type="cellIs" dxfId="7" priority="24" operator="equal">
      <formula>"bergen"</formula>
    </cfRule>
  </conditionalFormatting>
  <conditionalFormatting sqref="G27">
    <cfRule type="cellIs" dxfId="6" priority="19" operator="equal">
      <formula>"heuvels"</formula>
    </cfRule>
  </conditionalFormatting>
  <conditionalFormatting sqref="G28">
    <cfRule type="cellIs" dxfId="5" priority="14" operator="equal">
      <formula>"vlak"</formula>
    </cfRule>
  </conditionalFormatting>
  <conditionalFormatting sqref="G29">
    <cfRule type="cellIs" dxfId="4" priority="9" operator="equal">
      <formula>"tijdrit"</formula>
    </cfRule>
  </conditionalFormatting>
  <hyperlinks>
    <hyperlink ref="H3" r:id="rId1" xr:uid="{1DD34C81-9689-4B1F-BD3A-8135F6848FE5}"/>
    <hyperlink ref="H4" r:id="rId2" xr:uid="{CCE718CB-DFC4-49CE-BC02-B3DB3E6B4445}"/>
    <hyperlink ref="H5" r:id="rId3" xr:uid="{09EC2A4B-D91D-4B14-AE93-E51C5057DC0E}"/>
    <hyperlink ref="H6" r:id="rId4" xr:uid="{96B11A58-9371-4D67-9A64-BB6BA42FA127}"/>
    <hyperlink ref="H7" r:id="rId5" xr:uid="{23BD4946-E945-4227-821B-647CA0626D47}"/>
    <hyperlink ref="H8" r:id="rId6" xr:uid="{3F7206A1-3B8A-482D-B898-2EAC473161A1}"/>
    <hyperlink ref="H9" r:id="rId7" xr:uid="{285A3308-4041-4B9E-A2B4-7DD6F9153EF4}"/>
    <hyperlink ref="H10" r:id="rId8" xr:uid="{8B570DE7-3A16-45AB-B5D6-BB3854001DE1}"/>
    <hyperlink ref="H11" r:id="rId9" xr:uid="{ED22536D-41A4-4EB5-854B-97D6BB584278}"/>
    <hyperlink ref="H12" r:id="rId10" xr:uid="{2FE6E775-BEEF-4D2F-B219-70FCB7705CAB}"/>
    <hyperlink ref="H13" r:id="rId11" xr:uid="{F74F8D6F-7267-4E51-818C-3CFB4BD73B74}"/>
    <hyperlink ref="H14" r:id="rId12" xr:uid="{3C38E195-4252-4CF0-AD56-3F0388C2E3F9}"/>
    <hyperlink ref="H15" r:id="rId13" xr:uid="{21FB72A2-5CAD-45F9-ABE8-B16E12A0D87A}"/>
    <hyperlink ref="H16" r:id="rId14" xr:uid="{08F1C7A7-A788-4F73-BE74-AFF954F9C2E9}"/>
    <hyperlink ref="H17" r:id="rId15" xr:uid="{BDC3D883-D735-4519-8456-366DEA7CAE21}"/>
    <hyperlink ref="H18" r:id="rId16" xr:uid="{4F7E9F47-FB69-4B4A-9B2E-BD4AEAAC683C}"/>
    <hyperlink ref="H19" r:id="rId17" xr:uid="{FD1F5976-DA19-44F1-85B3-2E0F194D4E98}"/>
    <hyperlink ref="H20" r:id="rId18" xr:uid="{43450DE9-8423-44A4-94D2-EB592BB86023}"/>
    <hyperlink ref="H21" r:id="rId19" xr:uid="{CC931545-F568-4C1F-8244-EFA21B583904}"/>
    <hyperlink ref="H22" r:id="rId20" xr:uid="{A0F56491-C687-4420-933D-F270E3C205AF}"/>
    <hyperlink ref="H23" r:id="rId21" xr:uid="{AF6FF7D9-301D-4E15-94C2-18BBCD10DDDF}"/>
  </hyperlinks>
  <pageMargins left="0.7" right="0.7" top="0.75" bottom="0.75" header="0.3" footer="0.3"/>
  <drawing r:id="rId22"/>
  <tableParts count="1">
    <tablePart r:id="rId2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41803-3DEE-412D-BAF3-0F79B2215F14}">
  <sheetPr codeName="Blad21">
    <tabColor rgb="FF92D050"/>
  </sheetPr>
  <dimension ref="B1:P224"/>
  <sheetViews>
    <sheetView workbookViewId="0"/>
  </sheetViews>
  <sheetFormatPr defaultColWidth="16.21875" defaultRowHeight="14.4" outlineLevelCol="1" x14ac:dyDescent="0.3"/>
  <cols>
    <col min="1" max="1" width="2.88671875" customWidth="1"/>
    <col min="2" max="2" width="6.88671875" bestFit="1" customWidth="1"/>
    <col min="3" max="3" width="22.5546875" bestFit="1" customWidth="1"/>
    <col min="4" max="4" width="4" bestFit="1" customWidth="1"/>
    <col min="5" max="5" width="18.77734375" bestFit="1" customWidth="1"/>
    <col min="6" max="6" width="7.109375" bestFit="1" customWidth="1"/>
    <col min="7" max="7" width="25.6640625" hidden="1" customWidth="1" outlineLevel="1"/>
    <col min="8" max="8" width="2.44140625" customWidth="1" collapsed="1"/>
    <col min="9" max="9" width="8.6640625" bestFit="1" customWidth="1"/>
    <col min="10" max="10" width="22.109375" bestFit="1" customWidth="1"/>
    <col min="11" max="11" width="9.33203125" bestFit="1" customWidth="1"/>
    <col min="12" max="12" width="7.44140625" bestFit="1" customWidth="1"/>
  </cols>
  <sheetData>
    <row r="1" spans="2:16" ht="15" thickBot="1" x14ac:dyDescent="0.35">
      <c r="B1" s="2" t="s">
        <v>355</v>
      </c>
      <c r="C1" s="74" t="s">
        <v>356</v>
      </c>
      <c r="D1" s="74"/>
      <c r="E1" s="74"/>
      <c r="F1" s="74"/>
    </row>
    <row r="2" spans="2:16" ht="15" thickBot="1" x14ac:dyDescent="0.35">
      <c r="I2" s="27" t="s">
        <v>301</v>
      </c>
      <c r="J2" s="29">
        <f ca="1">tblTeamsResult[[#Totals],[Punten]]/tblPunten[[#Totals],[Punten]]</f>
        <v>3</v>
      </c>
      <c r="K2" s="75" t="s">
        <v>310</v>
      </c>
      <c r="L2" s="76"/>
      <c r="M2" s="76"/>
      <c r="N2" s="76"/>
      <c r="O2" s="76"/>
      <c r="P2" s="76"/>
    </row>
    <row r="3" spans="2:16" ht="21" x14ac:dyDescent="0.4">
      <c r="B3" s="73" t="s">
        <v>348</v>
      </c>
      <c r="C3" s="73"/>
      <c r="D3" s="73"/>
      <c r="E3" s="73"/>
      <c r="F3" s="73"/>
      <c r="G3" s="4"/>
      <c r="H3" s="4"/>
    </row>
    <row r="5" spans="2:16" x14ac:dyDescent="0.3">
      <c r="B5" t="s">
        <v>0</v>
      </c>
      <c r="C5" t="s">
        <v>1</v>
      </c>
      <c r="D5" t="s">
        <v>2</v>
      </c>
      <c r="E5" t="s">
        <v>3</v>
      </c>
      <c r="F5" t="s">
        <v>255</v>
      </c>
      <c r="G5" t="s">
        <v>349</v>
      </c>
      <c r="I5" t="s">
        <v>228</v>
      </c>
      <c r="J5" t="s">
        <v>1</v>
      </c>
      <c r="K5" t="s">
        <v>255</v>
      </c>
      <c r="L5" t="s">
        <v>257</v>
      </c>
    </row>
    <row r="6" spans="2:16" x14ac:dyDescent="0.3">
      <c r="B6" t="s">
        <v>316</v>
      </c>
      <c r="C6" s="2" t="s">
        <v>34</v>
      </c>
      <c r="D6">
        <v>0</v>
      </c>
      <c r="E6" t="str">
        <f>INDEX(tblLand[Land],MATCH(B6,tblLand[VlagCd],0))</f>
        <v>Groot-Brittannië</v>
      </c>
      <c r="F6">
        <f ca="1">SUM(F7:F14)</f>
        <v>0</v>
      </c>
      <c r="G6" t="str">
        <f>IF(tblTeams[[#This Row],[Nr]]="","",tblTeams[[#This Row],[Nr]]&amp;" "&amp;tblTeams[[#This Row],[Naam]])</f>
        <v>0 Team Ineos</v>
      </c>
      <c r="I6">
        <v>40</v>
      </c>
      <c r="J6" t="str">
        <f>INDEX(tblTeams[Naam],MATCH(I6,tblTeams[Nr],0))</f>
        <v>Deceuninck-Quick-Step</v>
      </c>
      <c r="K6">
        <f ca="1">INDEX(tblTeams[Punten],MATCH(tblTeamsResult[[#This Row],[Team]],tblTeams[Nr],0))</f>
        <v>95</v>
      </c>
      <c r="L6">
        <f ca="1">_xlfn.RANK.EQ(tblTeamsResult[[#This Row],[Punten]],tblTeamsResult[Punten])</f>
        <v>1</v>
      </c>
    </row>
    <row r="7" spans="2:16" x14ac:dyDescent="0.3">
      <c r="B7" t="s">
        <v>311</v>
      </c>
      <c r="C7" t="s">
        <v>35</v>
      </c>
      <c r="D7">
        <f t="shared" ref="D7:D70" si="0">D6+1</f>
        <v>1</v>
      </c>
      <c r="E7" t="str">
        <f>INDEX(tblLand[Land],MATCH(B7,tblLand[VlagCd],0))</f>
        <v>Colombia</v>
      </c>
      <c r="F7">
        <f ca="1">INDEX(tblRenners[TotaalPunten],MATCH(tblTeams[[#This Row],[Nr]],tblRenners[Nr],0))</f>
        <v>0</v>
      </c>
      <c r="G7" t="str">
        <f>IF(tblTeams[[#This Row],[Nr]]="","",tblTeams[[#This Row],[Nr]]&amp;" "&amp;tblTeams[[#This Row],[Naam]])</f>
        <v>1 Egan Bernal</v>
      </c>
      <c r="I7">
        <v>200</v>
      </c>
      <c r="J7" t="str">
        <f>INDEX(tblTeams[Naam],MATCH(I7,tblTeams[Nr],0))</f>
        <v>Team Sunweb</v>
      </c>
      <c r="K7">
        <f ca="1">INDEX(tblTeams[Punten],MATCH(tblTeamsResult[[#This Row],[Team]],tblTeams[Nr],0))</f>
        <v>55</v>
      </c>
      <c r="L7">
        <f ca="1">_xlfn.RANK.EQ(tblTeamsResult[[#This Row],[Punten]],tblTeamsResult[Punten])</f>
        <v>2</v>
      </c>
    </row>
    <row r="8" spans="2:16" x14ac:dyDescent="0.3">
      <c r="B8" t="s">
        <v>312</v>
      </c>
      <c r="C8" t="s">
        <v>36</v>
      </c>
      <c r="D8">
        <f t="shared" si="0"/>
        <v>2</v>
      </c>
      <c r="E8" t="str">
        <f>INDEX(tblLand[Land],MATCH(B8,tblLand[VlagCd],0))</f>
        <v>Costa Rica</v>
      </c>
      <c r="F8">
        <f ca="1">INDEX(tblRenners[TotaalPunten],MATCH(tblTeams[[#This Row],[Nr]],tblRenners[Nr],0))</f>
        <v>0</v>
      </c>
      <c r="G8" t="str">
        <f>IF(tblTeams[[#This Row],[Nr]]="","",tblTeams[[#This Row],[Nr]]&amp;" "&amp;tblTeams[[#This Row],[Naam]])</f>
        <v>2 Andrey Amador</v>
      </c>
      <c r="I8">
        <v>130</v>
      </c>
      <c r="J8" t="str">
        <f>INDEX(tblTeams[Naam],MATCH(I8,tblTeams[Nr],0))</f>
        <v>UAE Emirates</v>
      </c>
      <c r="K8">
        <f ca="1">INDEX(tblTeams[Punten],MATCH(tblTeamsResult[[#This Row],[Team]],tblTeams[Nr],0))</f>
        <v>53</v>
      </c>
      <c r="L8">
        <f ca="1">_xlfn.RANK.EQ(tblTeamsResult[[#This Row],[Punten]],tblTeamsResult[Punten])</f>
        <v>3</v>
      </c>
    </row>
    <row r="9" spans="2:16" x14ac:dyDescent="0.3">
      <c r="B9" t="s">
        <v>313</v>
      </c>
      <c r="C9" t="s">
        <v>37</v>
      </c>
      <c r="D9">
        <f t="shared" si="0"/>
        <v>3</v>
      </c>
      <c r="E9" t="str">
        <f>INDEX(tblLand[Land],MATCH(B9,tblLand[VlagCd],0))</f>
        <v>Ecuador</v>
      </c>
      <c r="F9">
        <f ca="1">INDEX(tblRenners[TotaalPunten],MATCH(tblTeams[[#This Row],[Nr]],tblRenners[Nr],0))</f>
        <v>0</v>
      </c>
      <c r="G9" t="str">
        <f>IF(tblTeams[[#This Row],[Nr]]="","",tblTeams[[#This Row],[Nr]]&amp;" "&amp;tblTeams[[#This Row],[Naam]])</f>
        <v>3 Richard Carapaz</v>
      </c>
      <c r="I9">
        <v>150</v>
      </c>
      <c r="J9" t="str">
        <f>INDEX(tblTeams[Naam],MATCH(I9,tblTeams[Nr],0))</f>
        <v>Lotto Soudal</v>
      </c>
      <c r="K9">
        <f ca="1">INDEX(tblTeams[Punten],MATCH(tblTeamsResult[[#This Row],[Team]],tblTeams[Nr],0))</f>
        <v>50</v>
      </c>
      <c r="L9">
        <f ca="1">_xlfn.RANK.EQ(tblTeamsResult[[#This Row],[Punten]],tblTeamsResult[Punten])</f>
        <v>4</v>
      </c>
    </row>
    <row r="10" spans="2:16" x14ac:dyDescent="0.3">
      <c r="B10" t="s">
        <v>314</v>
      </c>
      <c r="C10" t="s">
        <v>38</v>
      </c>
      <c r="D10">
        <f t="shared" si="0"/>
        <v>4</v>
      </c>
      <c r="E10" t="str">
        <f>INDEX(tblLand[Land],MATCH(B10,tblLand[VlagCd],0))</f>
        <v>Spanje</v>
      </c>
      <c r="F10">
        <f ca="1">INDEX(tblRenners[TotaalPunten],MATCH(tblTeams[[#This Row],[Nr]],tblRenners[Nr],0))</f>
        <v>0</v>
      </c>
      <c r="G10" t="str">
        <f>IF(tblTeams[[#This Row],[Nr]]="","",tblTeams[[#This Row],[Nr]]&amp;" "&amp;tblTeams[[#This Row],[Naam]])</f>
        <v>4 Jonathan Castroviejo</v>
      </c>
      <c r="I10">
        <v>0</v>
      </c>
      <c r="J10" t="str">
        <f>INDEX(tblTeams[Naam],MATCH(I10,tblTeams[Nr],0))</f>
        <v>Team Ineos</v>
      </c>
      <c r="K10">
        <f ca="1">INDEX(tblTeams[Punten],MATCH(tblTeamsResult[[#This Row],[Team]],tblTeams[Nr],0))</f>
        <v>0</v>
      </c>
      <c r="L10">
        <f ca="1">_xlfn.RANK.EQ(tblTeamsResult[[#This Row],[Punten]],tblTeamsResult[Punten])</f>
        <v>16</v>
      </c>
    </row>
    <row r="11" spans="2:16" x14ac:dyDescent="0.3">
      <c r="B11" t="s">
        <v>315</v>
      </c>
      <c r="C11" t="s">
        <v>39</v>
      </c>
      <c r="D11">
        <f t="shared" si="0"/>
        <v>5</v>
      </c>
      <c r="E11" t="str">
        <f>INDEX(tblLand[Land],MATCH(B11,tblLand[VlagCd],0))</f>
        <v>Polen</v>
      </c>
      <c r="F11">
        <f ca="1">INDEX(tblRenners[TotaalPunten],MATCH(tblTeams[[#This Row],[Nr]],tblRenners[Nr],0))</f>
        <v>0</v>
      </c>
      <c r="G11" t="str">
        <f>IF(tblTeams[[#This Row],[Nr]]="","",tblTeams[[#This Row],[Nr]]&amp;" "&amp;tblTeams[[#This Row],[Naam]])</f>
        <v>5 Michal Kwiatkowski</v>
      </c>
      <c r="I11">
        <v>100</v>
      </c>
      <c r="J11" t="str">
        <f>INDEX(tblTeams[Naam],MATCH(I11,tblTeams[Nr],0))</f>
        <v>Trek-Segafredo</v>
      </c>
      <c r="K11">
        <f ca="1">INDEX(tblTeams[Punten],MATCH(tblTeamsResult[[#This Row],[Team]],tblTeams[Nr],0))</f>
        <v>45</v>
      </c>
      <c r="L11">
        <f ca="1">_xlfn.RANK.EQ(tblTeamsResult[[#This Row],[Punten]],tblTeamsResult[Punten])</f>
        <v>5</v>
      </c>
    </row>
    <row r="12" spans="2:16" x14ac:dyDescent="0.3">
      <c r="B12" t="s">
        <v>316</v>
      </c>
      <c r="C12" t="s">
        <v>40</v>
      </c>
      <c r="D12">
        <f t="shared" si="0"/>
        <v>6</v>
      </c>
      <c r="E12" t="str">
        <f>INDEX(tblLand[Land],MATCH(B12,tblLand[VlagCd],0))</f>
        <v>Groot-Brittannië</v>
      </c>
      <c r="F12">
        <f ca="1">INDEX(tblRenners[TotaalPunten],MATCH(tblTeams[[#This Row],[Nr]],tblRenners[Nr],0))</f>
        <v>0</v>
      </c>
      <c r="G12" t="str">
        <f>IF(tblTeams[[#This Row],[Nr]]="","",tblTeams[[#This Row],[Nr]]&amp;" "&amp;tblTeams[[#This Row],[Naam]])</f>
        <v>6 Luke Rowe</v>
      </c>
      <c r="I12">
        <v>190</v>
      </c>
      <c r="J12" t="str">
        <f>INDEX(tblTeams[Naam],MATCH(I12,tblTeams[Nr],0))</f>
        <v>NTT Pro Cycling</v>
      </c>
      <c r="K12">
        <f ca="1">INDEX(tblTeams[Punten],MATCH(tblTeamsResult[[#This Row],[Team]],tblTeams[Nr],0))</f>
        <v>25</v>
      </c>
      <c r="L12">
        <f ca="1">_xlfn.RANK.EQ(tblTeamsResult[[#This Row],[Punten]],tblTeamsResult[Punten])</f>
        <v>6</v>
      </c>
    </row>
    <row r="13" spans="2:16" x14ac:dyDescent="0.3">
      <c r="B13" t="s">
        <v>317</v>
      </c>
      <c r="C13" t="s">
        <v>41</v>
      </c>
      <c r="D13">
        <f t="shared" si="0"/>
        <v>7</v>
      </c>
      <c r="E13" t="str">
        <f>INDEX(tblLand[Land],MATCH(B13,tblLand[VlagCd],0))</f>
        <v>Rusland</v>
      </c>
      <c r="F13">
        <f ca="1">INDEX(tblRenners[TotaalPunten],MATCH(tblTeams[[#This Row],[Nr]],tblRenners[Nr],0))</f>
        <v>0</v>
      </c>
      <c r="G13" t="str">
        <f>IF(tblTeams[[#This Row],[Nr]]="","",tblTeams[[#This Row],[Nr]]&amp;" "&amp;tblTeams[[#This Row],[Naam]])</f>
        <v>7 Pavel Sivakov</v>
      </c>
      <c r="I13">
        <v>20</v>
      </c>
      <c r="J13" t="str">
        <f>INDEX(tblTeams[Naam],MATCH(I13,tblTeams[Nr],0))</f>
        <v>BORA-hansgrohe</v>
      </c>
      <c r="K13">
        <f ca="1">INDEX(tblTeams[Punten],MATCH(tblTeamsResult[[#This Row],[Team]],tblTeams[Nr],0))</f>
        <v>22</v>
      </c>
      <c r="L13">
        <f ca="1">_xlfn.RANK.EQ(tblTeamsResult[[#This Row],[Punten]],tblTeamsResult[Punten])</f>
        <v>7</v>
      </c>
    </row>
    <row r="14" spans="2:16" x14ac:dyDescent="0.3">
      <c r="B14" t="s">
        <v>318</v>
      </c>
      <c r="C14" t="s">
        <v>42</v>
      </c>
      <c r="D14">
        <f t="shared" si="0"/>
        <v>8</v>
      </c>
      <c r="E14" t="str">
        <f>INDEX(tblLand[Land],MATCH(B14,tblLand[VlagCd],0))</f>
        <v>Nederland</v>
      </c>
      <c r="F14">
        <f ca="1">INDEX(tblRenners[TotaalPunten],MATCH(tblTeams[[#This Row],[Nr]],tblRenners[Nr],0))</f>
        <v>0</v>
      </c>
      <c r="G14" t="str">
        <f>IF(tblTeams[[#This Row],[Nr]]="","",tblTeams[[#This Row],[Nr]]&amp;" "&amp;tblTeams[[#This Row],[Naam]])</f>
        <v>8 Dylan van Baarle</v>
      </c>
      <c r="I14">
        <v>160</v>
      </c>
      <c r="J14" t="str">
        <f>INDEX(tblTeams[Naam],MATCH(I14,tblTeams[Nr],0))</f>
        <v>Mitchelton-Scott</v>
      </c>
      <c r="K14">
        <f ca="1">INDEX(tblTeams[Punten],MATCH(tblTeamsResult[[#This Row],[Team]],tblTeams[Nr],0))</f>
        <v>20</v>
      </c>
      <c r="L14">
        <f ca="1">_xlfn.RANK.EQ(tblTeamsResult[[#This Row],[Punten]],tblTeamsResult[Punten])</f>
        <v>8</v>
      </c>
    </row>
    <row r="15" spans="2:16" x14ac:dyDescent="0.3">
      <c r="G15" t="str">
        <f>IF(tblTeams[[#This Row],[Nr]]="","",tblTeams[[#This Row],[Nr]]&amp;" "&amp;tblTeams[[#This Row],[Naam]])</f>
        <v/>
      </c>
      <c r="I15">
        <v>110</v>
      </c>
      <c r="J15" t="str">
        <f>INDEX(tblTeams[Naam],MATCH(I15,tblTeams[Nr],0))</f>
        <v>CCC</v>
      </c>
      <c r="K15">
        <f ca="1">INDEX(tblTeams[Punten],MATCH(tblTeamsResult[[#This Row],[Team]],tblTeams[Nr],0))</f>
        <v>18</v>
      </c>
      <c r="L15">
        <f ca="1">_xlfn.RANK.EQ(tblTeamsResult[[#This Row],[Punten]],tblTeamsResult[Punten])</f>
        <v>9</v>
      </c>
    </row>
    <row r="16" spans="2:16" x14ac:dyDescent="0.3">
      <c r="B16" t="s">
        <v>318</v>
      </c>
      <c r="C16" s="2" t="s">
        <v>43</v>
      </c>
      <c r="D16">
        <v>10</v>
      </c>
      <c r="E16" t="str">
        <f>INDEX(tblLand[Land],MATCH(B16,tblLand[VlagCd],0))</f>
        <v>Nederland</v>
      </c>
      <c r="F16">
        <f ca="1">SUM(F17:F24)</f>
        <v>0</v>
      </c>
      <c r="G16" t="str">
        <f>IF(tblTeams[[#This Row],[Nr]]="","",tblTeams[[#This Row],[Nr]]&amp;" "&amp;tblTeams[[#This Row],[Naam]])</f>
        <v>10 Jumbo-Visma</v>
      </c>
      <c r="I16">
        <v>170</v>
      </c>
      <c r="J16" t="str">
        <f>INDEX(tblTeams[Naam],MATCH(I16,tblTeams[Nr],0))</f>
        <v>Israel Start-Up Nation</v>
      </c>
      <c r="K16">
        <f ca="1">INDEX(tblTeams[Punten],MATCH(tblTeamsResult[[#This Row],[Team]],tblTeams[Nr],0))</f>
        <v>15</v>
      </c>
      <c r="L16">
        <f ca="1">_xlfn.RANK.EQ(tblTeamsResult[[#This Row],[Punten]],tblTeamsResult[Punten])</f>
        <v>10</v>
      </c>
    </row>
    <row r="17" spans="2:12" x14ac:dyDescent="0.3">
      <c r="B17" t="s">
        <v>324</v>
      </c>
      <c r="C17" t="s">
        <v>51</v>
      </c>
      <c r="D17">
        <f t="shared" si="0"/>
        <v>11</v>
      </c>
      <c r="E17" t="str">
        <f>INDEX(tblLand[Land],MATCH(B17,tblLand[VlagCd],0))</f>
        <v>Slovenië</v>
      </c>
      <c r="F17">
        <f ca="1">INDEX(tblRenners[TotaalPunten],MATCH(tblTeams[[#This Row],[Nr]],tblRenners[Nr],0))</f>
        <v>0</v>
      </c>
      <c r="G17" t="str">
        <f>IF(tblTeams[[#This Row],[Nr]]="","",tblTeams[[#This Row],[Nr]]&amp;" "&amp;tblTeams[[#This Row],[Naam]])</f>
        <v>11 Primoz Roglic</v>
      </c>
      <c r="I17">
        <v>70</v>
      </c>
      <c r="J17" t="str">
        <f>INDEX(tblTeams[Naam],MATCH(I17,tblTeams[Nr],0))</f>
        <v>EF Pro Cycling</v>
      </c>
      <c r="K17">
        <f ca="1">INDEX(tblTeams[Punten],MATCH(tblTeamsResult[[#This Row],[Team]],tblTeams[Nr],0))</f>
        <v>11</v>
      </c>
      <c r="L17">
        <f ca="1">_xlfn.RANK.EQ(tblTeamsResult[[#This Row],[Punten]],tblTeamsResult[Punten])</f>
        <v>11</v>
      </c>
    </row>
    <row r="18" spans="2:12" x14ac:dyDescent="0.3">
      <c r="B18" t="s">
        <v>339</v>
      </c>
      <c r="C18" t="s">
        <v>45</v>
      </c>
      <c r="D18">
        <f t="shared" si="0"/>
        <v>12</v>
      </c>
      <c r="E18" t="str">
        <f>INDEX(tblLand[Land],MATCH(B18,tblLand[VlagCd],0))</f>
        <v>Nieuw-Zeeland</v>
      </c>
      <c r="F18">
        <f ca="1">INDEX(tblRenners[TotaalPunten],MATCH(tblTeams[[#This Row],[Nr]],tblRenners[Nr],0))</f>
        <v>0</v>
      </c>
      <c r="G18" t="str">
        <f>IF(tblTeams[[#This Row],[Nr]]="","",tblTeams[[#This Row],[Nr]]&amp;" "&amp;tblTeams[[#This Row],[Naam]])</f>
        <v>12 George Bennett</v>
      </c>
      <c r="I18">
        <v>120</v>
      </c>
      <c r="J18" t="str">
        <f>INDEX(tblTeams[Naam],MATCH(I18,tblTeams[Nr],0))</f>
        <v>Cofidis</v>
      </c>
      <c r="K18">
        <f ca="1">INDEX(tblTeams[Punten],MATCH(tblTeamsResult[[#This Row],[Team]],tblTeams[Nr],0))</f>
        <v>7</v>
      </c>
      <c r="L18">
        <f ca="1">_xlfn.RANK.EQ(tblTeamsResult[[#This Row],[Punten]],tblTeamsResult[Punten])</f>
        <v>12</v>
      </c>
    </row>
    <row r="19" spans="2:12" x14ac:dyDescent="0.3">
      <c r="B19" t="s">
        <v>323</v>
      </c>
      <c r="C19" t="s">
        <v>48</v>
      </c>
      <c r="D19">
        <f t="shared" si="0"/>
        <v>13</v>
      </c>
      <c r="E19" t="str">
        <f>INDEX(tblLand[Land],MATCH(B19,tblLand[VlagCd],0))</f>
        <v>Noorwegen</v>
      </c>
      <c r="F19">
        <f ca="1">INDEX(tblRenners[TotaalPunten],MATCH(tblTeams[[#This Row],[Nr]],tblRenners[Nr],0))</f>
        <v>0</v>
      </c>
      <c r="G19" t="str">
        <f>IF(tblTeams[[#This Row],[Nr]]="","",tblTeams[[#This Row],[Nr]]&amp;" "&amp;tblTeams[[#This Row],[Naam]])</f>
        <v>13 Amund Grøndahl Jansen</v>
      </c>
      <c r="I19">
        <v>140</v>
      </c>
      <c r="J19" t="str">
        <f>INDEX(tblTeams[Naam],MATCH(I19,tblTeams[Nr],0))</f>
        <v>Astana</v>
      </c>
      <c r="K19">
        <f ca="1">INDEX(tblTeams[Punten],MATCH(tblTeamsResult[[#This Row],[Team]],tblTeams[Nr],0))</f>
        <v>5</v>
      </c>
      <c r="L19">
        <f ca="1">_xlfn.RANK.EQ(tblTeamsResult[[#This Row],[Punten]],tblTeamsResult[Punten])</f>
        <v>13</v>
      </c>
    </row>
    <row r="20" spans="2:12" x14ac:dyDescent="0.3">
      <c r="B20" t="s">
        <v>318</v>
      </c>
      <c r="C20" t="s">
        <v>46</v>
      </c>
      <c r="D20">
        <f t="shared" si="0"/>
        <v>14</v>
      </c>
      <c r="E20" t="str">
        <f>INDEX(tblLand[Land],MATCH(B20,tblLand[VlagCd],0))</f>
        <v>Nederland</v>
      </c>
      <c r="F20">
        <f ca="1">INDEX(tblRenners[TotaalPunten],MATCH(tblTeams[[#This Row],[Nr]],tblRenners[Nr],0))</f>
        <v>0</v>
      </c>
      <c r="G20" t="str">
        <f>IF(tblTeams[[#This Row],[Nr]]="","",tblTeams[[#This Row],[Nr]]&amp;" "&amp;tblTeams[[#This Row],[Naam]])</f>
        <v>14 Tom Dumoulin</v>
      </c>
      <c r="I20">
        <v>210</v>
      </c>
      <c r="J20" t="str">
        <f>INDEX(tblTeams[Naam],MATCH(I20,tblTeams[Nr],0))</f>
        <v>B&amp;B Hotels-Vital Concept</v>
      </c>
      <c r="K20">
        <f ca="1">INDEX(tblTeams[Punten],MATCH(tblTeamsResult[[#This Row],[Team]],tblTeams[Nr],0))</f>
        <v>5</v>
      </c>
      <c r="L20">
        <f ca="1">_xlfn.RANK.EQ(tblTeamsResult[[#This Row],[Punten]],tblTeamsResult[Punten])</f>
        <v>13</v>
      </c>
    </row>
    <row r="21" spans="2:12" x14ac:dyDescent="0.3">
      <c r="B21" t="s">
        <v>318</v>
      </c>
      <c r="C21" t="s">
        <v>47</v>
      </c>
      <c r="D21">
        <f t="shared" si="0"/>
        <v>15</v>
      </c>
      <c r="E21" t="str">
        <f>INDEX(tblLand[Land],MATCH(B21,tblLand[VlagCd],0))</f>
        <v>Nederland</v>
      </c>
      <c r="F21">
        <f ca="1">INDEX(tblRenners[TotaalPunten],MATCH(tblTeams[[#This Row],[Nr]],tblRenners[Nr],0))</f>
        <v>0</v>
      </c>
      <c r="G21" t="str">
        <f>IF(tblTeams[[#This Row],[Nr]]="","",tblTeams[[#This Row],[Nr]]&amp;" "&amp;tblTeams[[#This Row],[Naam]])</f>
        <v>15 Robert Gesink</v>
      </c>
      <c r="I21">
        <v>180</v>
      </c>
      <c r="J21" t="str">
        <f>INDEX(tblTeams[Naam],MATCH(I21,tblTeams[Nr],0))</f>
        <v>Total Direct Energie</v>
      </c>
      <c r="K21">
        <f ca="1">INDEX(tblTeams[Punten],MATCH(tblTeamsResult[[#This Row],[Team]],tblTeams[Nr],0))</f>
        <v>3</v>
      </c>
      <c r="L21">
        <f ca="1">_xlfn.RANK.EQ(tblTeamsResult[[#This Row],[Punten]],tblTeamsResult[Punten])</f>
        <v>15</v>
      </c>
    </row>
    <row r="22" spans="2:12" x14ac:dyDescent="0.3">
      <c r="B22" t="s">
        <v>342</v>
      </c>
      <c r="C22" t="s">
        <v>49</v>
      </c>
      <c r="D22">
        <f t="shared" si="0"/>
        <v>16</v>
      </c>
      <c r="E22" t="str">
        <f>INDEX(tblLand[Land],MATCH(B22,tblLand[VlagCd],0))</f>
        <v>Verenigde Staten</v>
      </c>
      <c r="F22">
        <f ca="1">INDEX(tblRenners[TotaalPunten],MATCH(tblTeams[[#This Row],[Nr]],tblRenners[Nr],0))</f>
        <v>0</v>
      </c>
      <c r="G22" t="str">
        <f>IF(tblTeams[[#This Row],[Nr]]="","",tblTeams[[#This Row],[Nr]]&amp;" "&amp;tblTeams[[#This Row],[Naam]])</f>
        <v>16 Sepp Kuss</v>
      </c>
      <c r="I22">
        <v>10</v>
      </c>
      <c r="J22" t="str">
        <f>INDEX(tblTeams[Naam],MATCH(I22,tblTeams[Nr],0))</f>
        <v>Jumbo-Visma</v>
      </c>
      <c r="K22">
        <f ca="1">INDEX(tblTeams[Punten],MATCH(tblTeamsResult[[#This Row],[Team]],tblTeams[Nr],0))</f>
        <v>0</v>
      </c>
      <c r="L22">
        <f ca="1">_xlfn.RANK.EQ(tblTeamsResult[[#This Row],[Punten]],tblTeamsResult[Punten])</f>
        <v>16</v>
      </c>
    </row>
    <row r="23" spans="2:12" x14ac:dyDescent="0.3">
      <c r="B23" t="s">
        <v>322</v>
      </c>
      <c r="C23" t="s">
        <v>50</v>
      </c>
      <c r="D23">
        <f t="shared" si="0"/>
        <v>17</v>
      </c>
      <c r="E23" t="str">
        <f>INDEX(tblLand[Land],MATCH(B23,tblLand[VlagCd],0))</f>
        <v>Duitsland</v>
      </c>
      <c r="F23">
        <f ca="1">INDEX(tblRenners[TotaalPunten],MATCH(tblTeams[[#This Row],[Nr]],tblRenners[Nr],0))</f>
        <v>0</v>
      </c>
      <c r="G23" t="str">
        <f>IF(tblTeams[[#This Row],[Nr]]="","",tblTeams[[#This Row],[Nr]]&amp;" "&amp;tblTeams[[#This Row],[Naam]])</f>
        <v>17 Tony Martin</v>
      </c>
      <c r="I23">
        <v>30</v>
      </c>
      <c r="J23" t="str">
        <f>INDEX(tblTeams[Naam],MATCH(I23,tblTeams[Nr],0))</f>
        <v>AG2R La Mondiale</v>
      </c>
      <c r="K23">
        <f ca="1">INDEX(tblTeams[Punten],MATCH(tblTeamsResult[[#This Row],[Team]],tblTeams[Nr],0))</f>
        <v>0</v>
      </c>
      <c r="L23">
        <f ca="1">_xlfn.RANK.EQ(tblTeamsResult[[#This Row],[Punten]],tblTeamsResult[Punten])</f>
        <v>16</v>
      </c>
    </row>
    <row r="24" spans="2:12" x14ac:dyDescent="0.3">
      <c r="B24" t="s">
        <v>320</v>
      </c>
      <c r="C24" t="s">
        <v>44</v>
      </c>
      <c r="D24">
        <f t="shared" si="0"/>
        <v>18</v>
      </c>
      <c r="E24" t="str">
        <f>INDEX(tblLand[Land],MATCH(B24,tblLand[VlagCd],0))</f>
        <v>België</v>
      </c>
      <c r="F24">
        <f ca="1">INDEX(tblRenners[TotaalPunten],MATCH(tblTeams[[#This Row],[Nr]],tblRenners[Nr],0))</f>
        <v>0</v>
      </c>
      <c r="G24" t="str">
        <f>IF(tblTeams[[#This Row],[Nr]]="","",tblTeams[[#This Row],[Nr]]&amp;" "&amp;tblTeams[[#This Row],[Naam]])</f>
        <v>18 Wout van Aert</v>
      </c>
      <c r="I24">
        <v>50</v>
      </c>
      <c r="J24" t="str">
        <f>INDEX(tblTeams[Naam],MATCH(I24,tblTeams[Nr],0))</f>
        <v>Groupama-FDJ</v>
      </c>
      <c r="K24">
        <f ca="1">INDEX(tblTeams[Punten],MATCH(tblTeamsResult[[#This Row],[Team]],tblTeams[Nr],0))</f>
        <v>0</v>
      </c>
      <c r="L24">
        <f ca="1">_xlfn.RANK.EQ(tblTeamsResult[[#This Row],[Punten]],tblTeamsResult[Punten])</f>
        <v>16</v>
      </c>
    </row>
    <row r="25" spans="2:12" x14ac:dyDescent="0.3">
      <c r="G25" t="str">
        <f>IF(tblTeams[[#This Row],[Nr]]="","",tblTeams[[#This Row],[Nr]]&amp;" "&amp;tblTeams[[#This Row],[Naam]])</f>
        <v/>
      </c>
      <c r="I25">
        <v>60</v>
      </c>
      <c r="J25" t="str">
        <f>INDEX(tblTeams[Naam],MATCH(I25,tblTeams[Nr],0))</f>
        <v>Bahrain McLaren</v>
      </c>
      <c r="K25">
        <f ca="1">INDEX(tblTeams[Punten],MATCH(tblTeamsResult[[#This Row],[Team]],tblTeams[Nr],0))</f>
        <v>0</v>
      </c>
      <c r="L25">
        <f ca="1">_xlfn.RANK.EQ(tblTeamsResult[[#This Row],[Punten]],tblTeamsResult[Punten])</f>
        <v>16</v>
      </c>
    </row>
    <row r="26" spans="2:12" x14ac:dyDescent="0.3">
      <c r="B26" t="s">
        <v>322</v>
      </c>
      <c r="C26" s="2" t="s">
        <v>52</v>
      </c>
      <c r="D26">
        <v>20</v>
      </c>
      <c r="E26" t="str">
        <f>INDEX(tblLand[Land],MATCH(B26,tblLand[VlagCd],0))</f>
        <v>Duitsland</v>
      </c>
      <c r="F26">
        <f ca="1">SUM(F27:F34)</f>
        <v>22</v>
      </c>
      <c r="G26" t="str">
        <f>IF(tblTeams[[#This Row],[Nr]]="","",tblTeams[[#This Row],[Nr]]&amp;" "&amp;tblTeams[[#This Row],[Naam]])</f>
        <v>20 BORA-hansgrohe</v>
      </c>
      <c r="I26">
        <v>80</v>
      </c>
      <c r="J26" t="str">
        <f>INDEX(tblTeams[Naam],MATCH(I26,tblTeams[Nr],0))</f>
        <v>Arkéa-Samsic</v>
      </c>
      <c r="K26">
        <f ca="1">INDEX(tblTeams[Punten],MATCH(tblTeamsResult[[#This Row],[Team]],tblTeams[Nr],0))</f>
        <v>0</v>
      </c>
      <c r="L26">
        <f ca="1">_xlfn.RANK.EQ(tblTeamsResult[[#This Row],[Punten]],tblTeamsResult[Punten])</f>
        <v>16</v>
      </c>
    </row>
    <row r="27" spans="2:12" x14ac:dyDescent="0.3">
      <c r="B27" t="s">
        <v>324</v>
      </c>
      <c r="C27" t="s">
        <v>59</v>
      </c>
      <c r="D27">
        <f t="shared" si="0"/>
        <v>21</v>
      </c>
      <c r="E27" t="str">
        <f>INDEX(tblLand[Land],MATCH(B27,tblLand[VlagCd],0))</f>
        <v>Slovenië</v>
      </c>
      <c r="F27">
        <f ca="1">INDEX(tblRenners[TotaalPunten],MATCH(tblTeams[[#This Row],[Nr]],tblRenners[Nr],0))</f>
        <v>20</v>
      </c>
      <c r="G27" t="str">
        <f>IF(tblTeams[[#This Row],[Nr]]="","",tblTeams[[#This Row],[Nr]]&amp;" "&amp;tblTeams[[#This Row],[Naam]])</f>
        <v>21 Peter Sagan</v>
      </c>
      <c r="I27">
        <v>90</v>
      </c>
      <c r="J27" t="str">
        <f>INDEX(tblTeams[Naam],MATCH(I27,tblTeams[Nr],0))</f>
        <v>Movistar</v>
      </c>
      <c r="K27">
        <f ca="1">INDEX(tblTeams[Punten],MATCH(tblTeamsResult[[#This Row],[Team]],tblTeams[Nr],0))</f>
        <v>0</v>
      </c>
      <c r="L27">
        <f ca="1">_xlfn.RANK.EQ(tblTeamsResult[[#This Row],[Punten]],tblTeamsResult[Punten])</f>
        <v>16</v>
      </c>
    </row>
    <row r="28" spans="2:12" x14ac:dyDescent="0.3">
      <c r="B28" t="s">
        <v>322</v>
      </c>
      <c r="C28" t="s">
        <v>53</v>
      </c>
      <c r="D28">
        <f t="shared" si="0"/>
        <v>22</v>
      </c>
      <c r="E28" t="str">
        <f>INDEX(tblLand[Land],MATCH(B28,tblLand[VlagCd],0))</f>
        <v>Duitsland</v>
      </c>
      <c r="F28">
        <f ca="1">INDEX(tblRenners[TotaalPunten],MATCH(tblTeams[[#This Row],[Nr]],tblRenners[Nr],0))</f>
        <v>0</v>
      </c>
      <c r="G28" t="str">
        <f>IF(tblTeams[[#This Row],[Nr]]="","",tblTeams[[#This Row],[Nr]]&amp;" "&amp;tblTeams[[#This Row],[Naam]])</f>
        <v>22 Emanuel Buchmann</v>
      </c>
      <c r="I28" t="s">
        <v>254</v>
      </c>
      <c r="K28">
        <f ca="1">SUBTOTAL(109,tblTeamsResult[Punten])</f>
        <v>429</v>
      </c>
    </row>
    <row r="29" spans="2:12" x14ac:dyDescent="0.3">
      <c r="B29" t="s">
        <v>328</v>
      </c>
      <c r="C29" t="s">
        <v>54</v>
      </c>
      <c r="D29">
        <f t="shared" si="0"/>
        <v>23</v>
      </c>
      <c r="E29" t="str">
        <f>INDEX(tblLand[Land],MATCH(B29,tblLand[VlagCd],0))</f>
        <v>Oostenrijk</v>
      </c>
      <c r="F29">
        <f ca="1">INDEX(tblRenners[TotaalPunten],MATCH(tblTeams[[#This Row],[Nr]],tblRenners[Nr],0))</f>
        <v>0</v>
      </c>
      <c r="G29" t="str">
        <f>IF(tblTeams[[#This Row],[Nr]]="","",tblTeams[[#This Row],[Nr]]&amp;" "&amp;tblTeams[[#This Row],[Naam]])</f>
        <v>23 Felix Großschartner</v>
      </c>
    </row>
    <row r="30" spans="2:12" x14ac:dyDescent="0.3">
      <c r="B30" t="s">
        <v>322</v>
      </c>
      <c r="C30" t="s">
        <v>55</v>
      </c>
      <c r="D30">
        <f t="shared" si="0"/>
        <v>24</v>
      </c>
      <c r="E30" t="str">
        <f>INDEX(tblLand[Land],MATCH(B30,tblLand[VlagCd],0))</f>
        <v>Duitsland</v>
      </c>
      <c r="F30">
        <f ca="1">INDEX(tblRenners[TotaalPunten],MATCH(tblTeams[[#This Row],[Nr]],tblRenners[Nr],0))</f>
        <v>0</v>
      </c>
      <c r="G30" t="str">
        <f>IF(tblTeams[[#This Row],[Nr]]="","",tblTeams[[#This Row],[Nr]]&amp;" "&amp;tblTeams[[#This Row],[Naam]])</f>
        <v>24 Lennard Kämna</v>
      </c>
    </row>
    <row r="31" spans="2:12" x14ac:dyDescent="0.3">
      <c r="B31" t="s">
        <v>328</v>
      </c>
      <c r="C31" t="s">
        <v>56</v>
      </c>
      <c r="D31">
        <f t="shared" si="0"/>
        <v>25</v>
      </c>
      <c r="E31" t="str">
        <f>INDEX(tblLand[Land],MATCH(B31,tblLand[VlagCd],0))</f>
        <v>Oostenrijk</v>
      </c>
      <c r="F31">
        <f ca="1">INDEX(tblRenners[TotaalPunten],MATCH(tblTeams[[#This Row],[Nr]],tblRenners[Nr],0))</f>
        <v>0</v>
      </c>
      <c r="G31" t="str">
        <f>IF(tblTeams[[#This Row],[Nr]]="","",tblTeams[[#This Row],[Nr]]&amp;" "&amp;tblTeams[[#This Row],[Naam]])</f>
        <v>25 Gregor Mühlberger</v>
      </c>
    </row>
    <row r="32" spans="2:12" x14ac:dyDescent="0.3">
      <c r="B32" t="s">
        <v>321</v>
      </c>
      <c r="C32" t="s">
        <v>57</v>
      </c>
      <c r="D32">
        <f t="shared" si="0"/>
        <v>26</v>
      </c>
      <c r="E32" t="str">
        <f>INDEX(tblLand[Land],MATCH(B32,tblLand[VlagCd],0))</f>
        <v>Italië</v>
      </c>
      <c r="F32">
        <f ca="1">INDEX(tblRenners[TotaalPunten],MATCH(tblTeams[[#This Row],[Nr]],tblRenners[Nr],0))</f>
        <v>0</v>
      </c>
      <c r="G32" t="str">
        <f>IF(tblTeams[[#This Row],[Nr]]="","",tblTeams[[#This Row],[Nr]]&amp;" "&amp;tblTeams[[#This Row],[Naam]])</f>
        <v>26 Daniel Oss</v>
      </c>
    </row>
    <row r="33" spans="2:7" x14ac:dyDescent="0.3">
      <c r="B33" t="s">
        <v>328</v>
      </c>
      <c r="C33" t="s">
        <v>58</v>
      </c>
      <c r="D33">
        <f t="shared" si="0"/>
        <v>27</v>
      </c>
      <c r="E33" t="str">
        <f>INDEX(tblLand[Land],MATCH(B33,tblLand[VlagCd],0))</f>
        <v>Oostenrijk</v>
      </c>
      <c r="F33">
        <f ca="1">INDEX(tblRenners[TotaalPunten],MATCH(tblTeams[[#This Row],[Nr]],tblRenners[Nr],0))</f>
        <v>0</v>
      </c>
      <c r="G33" t="str">
        <f>IF(tblTeams[[#This Row],[Nr]]="","",tblTeams[[#This Row],[Nr]]&amp;" "&amp;tblTeams[[#This Row],[Naam]])</f>
        <v>27 Lukas Pöstlberger</v>
      </c>
    </row>
    <row r="34" spans="2:7" x14ac:dyDescent="0.3">
      <c r="B34" t="s">
        <v>322</v>
      </c>
      <c r="C34" t="s">
        <v>60</v>
      </c>
      <c r="D34">
        <f t="shared" si="0"/>
        <v>28</v>
      </c>
      <c r="E34" t="str">
        <f>INDEX(tblLand[Land],MATCH(B34,tblLand[VlagCd],0))</f>
        <v>Duitsland</v>
      </c>
      <c r="F34">
        <f ca="1">INDEX(tblRenners[TotaalPunten],MATCH(tblTeams[[#This Row],[Nr]],tblRenners[Nr],0))</f>
        <v>2</v>
      </c>
      <c r="G34" t="str">
        <f>IF(tblTeams[[#This Row],[Nr]]="","",tblTeams[[#This Row],[Nr]]&amp;" "&amp;tblTeams[[#This Row],[Naam]])</f>
        <v>28 Maximilian Schachmann</v>
      </c>
    </row>
    <row r="35" spans="2:7" x14ac:dyDescent="0.3">
      <c r="F35" s="1"/>
      <c r="G35" t="str">
        <f>IF(tblTeams[[#This Row],[Nr]]="","",tblTeams[[#This Row],[Nr]]&amp;" "&amp;tblTeams[[#This Row],[Naam]])</f>
        <v/>
      </c>
    </row>
    <row r="36" spans="2:7" x14ac:dyDescent="0.3">
      <c r="B36" s="3" t="s">
        <v>319</v>
      </c>
      <c r="C36" s="2" t="s">
        <v>61</v>
      </c>
      <c r="D36" s="3">
        <v>30</v>
      </c>
      <c r="E36" s="3" t="str">
        <f>INDEX(tblLand[Land],MATCH(B36,tblLand[VlagCd],0))</f>
        <v>Frankrijk</v>
      </c>
      <c r="F36">
        <f ca="1">SUM(F37:F44)</f>
        <v>0</v>
      </c>
      <c r="G36" t="str">
        <f>IF(tblTeams[[#This Row],[Nr]]="","",tblTeams[[#This Row],[Nr]]&amp;" "&amp;tblTeams[[#This Row],[Naam]])</f>
        <v>30 AG2R La Mondiale</v>
      </c>
    </row>
    <row r="37" spans="2:7" x14ac:dyDescent="0.3">
      <c r="B37" t="s">
        <v>319</v>
      </c>
      <c r="C37" t="s">
        <v>62</v>
      </c>
      <c r="D37">
        <f t="shared" si="0"/>
        <v>31</v>
      </c>
      <c r="E37" t="str">
        <f>INDEX(tblLand[Land],MATCH(B37,tblLand[VlagCd],0))</f>
        <v>Frankrijk</v>
      </c>
      <c r="F37">
        <f ca="1">INDEX(tblRenners[TotaalPunten],MATCH(tblTeams[[#This Row],[Nr]],tblRenners[Nr],0))</f>
        <v>0</v>
      </c>
      <c r="G37" t="str">
        <f>IF(tblTeams[[#This Row],[Nr]]="","",tblTeams[[#This Row],[Nr]]&amp;" "&amp;tblTeams[[#This Row],[Naam]])</f>
        <v>31 Romain Bardet</v>
      </c>
    </row>
    <row r="38" spans="2:7" x14ac:dyDescent="0.3">
      <c r="B38" t="s">
        <v>319</v>
      </c>
      <c r="C38" t="s">
        <v>63</v>
      </c>
      <c r="D38">
        <f t="shared" si="0"/>
        <v>32</v>
      </c>
      <c r="E38" t="str">
        <f>INDEX(tblLand[Land],MATCH(B38,tblLand[VlagCd],0))</f>
        <v>Frankrijk</v>
      </c>
      <c r="F38">
        <f ca="1">INDEX(tblRenners[TotaalPunten],MATCH(tblTeams[[#This Row],[Nr]],tblRenners[Nr],0))</f>
        <v>0</v>
      </c>
      <c r="G38" t="str">
        <f>IF(tblTeams[[#This Row],[Nr]]="","",tblTeams[[#This Row],[Nr]]&amp;" "&amp;tblTeams[[#This Row],[Naam]])</f>
        <v>32 Mikael Chérel</v>
      </c>
    </row>
    <row r="39" spans="2:7" x14ac:dyDescent="0.3">
      <c r="B39" t="s">
        <v>319</v>
      </c>
      <c r="C39" t="s">
        <v>64</v>
      </c>
      <c r="D39">
        <f t="shared" si="0"/>
        <v>33</v>
      </c>
      <c r="E39" t="str">
        <f>INDEX(tblLand[Land],MATCH(B39,tblLand[VlagCd],0))</f>
        <v>Frankrijk</v>
      </c>
      <c r="F39">
        <f ca="1">INDEX(tblRenners[TotaalPunten],MATCH(tblTeams[[#This Row],[Nr]],tblRenners[Nr],0))</f>
        <v>0</v>
      </c>
      <c r="G39" t="str">
        <f>IF(tblTeams[[#This Row],[Nr]]="","",tblTeams[[#This Row],[Nr]]&amp;" "&amp;tblTeams[[#This Row],[Naam]])</f>
        <v>33 Benoît Cosnefroy</v>
      </c>
    </row>
    <row r="40" spans="2:7" x14ac:dyDescent="0.3">
      <c r="B40" t="s">
        <v>319</v>
      </c>
      <c r="C40" t="s">
        <v>65</v>
      </c>
      <c r="D40">
        <f t="shared" si="0"/>
        <v>34</v>
      </c>
      <c r="E40" t="str">
        <f>INDEX(tblLand[Land],MATCH(B40,tblLand[VlagCd],0))</f>
        <v>Frankrijk</v>
      </c>
      <c r="F40">
        <f ca="1">INDEX(tblRenners[TotaalPunten],MATCH(tblTeams[[#This Row],[Nr]],tblRenners[Nr],0))</f>
        <v>0</v>
      </c>
      <c r="G40" t="str">
        <f>IF(tblTeams[[#This Row],[Nr]]="","",tblTeams[[#This Row],[Nr]]&amp;" "&amp;tblTeams[[#This Row],[Naam]])</f>
        <v>34 Pierre Latour</v>
      </c>
    </row>
    <row r="41" spans="2:7" x14ac:dyDescent="0.3">
      <c r="B41" t="s">
        <v>320</v>
      </c>
      <c r="C41" t="s">
        <v>66</v>
      </c>
      <c r="D41">
        <f t="shared" si="0"/>
        <v>35</v>
      </c>
      <c r="E41" t="str">
        <f>INDEX(tblLand[Land],MATCH(B41,tblLand[VlagCd],0))</f>
        <v>België</v>
      </c>
      <c r="F41">
        <f ca="1">INDEX(tblRenners[TotaalPunten],MATCH(tblTeams[[#This Row],[Nr]],tblRenners[Nr],0))</f>
        <v>0</v>
      </c>
      <c r="G41" t="str">
        <f>IF(tblTeams[[#This Row],[Nr]]="","",tblTeams[[#This Row],[Nr]]&amp;" "&amp;tblTeams[[#This Row],[Naam]])</f>
        <v>35 Oliver Naesen</v>
      </c>
    </row>
    <row r="42" spans="2:7" x14ac:dyDescent="0.3">
      <c r="B42" t="s">
        <v>319</v>
      </c>
      <c r="C42" t="s">
        <v>67</v>
      </c>
      <c r="D42">
        <f t="shared" si="0"/>
        <v>36</v>
      </c>
      <c r="E42" t="str">
        <f>INDEX(tblLand[Land],MATCH(B42,tblLand[VlagCd],0))</f>
        <v>Frankrijk</v>
      </c>
      <c r="F42">
        <f ca="1">INDEX(tblRenners[TotaalPunten],MATCH(tblTeams[[#This Row],[Nr]],tblRenners[Nr],0))</f>
        <v>0</v>
      </c>
      <c r="G42" t="str">
        <f>IF(tblTeams[[#This Row],[Nr]]="","",tblTeams[[#This Row],[Nr]]&amp;" "&amp;tblTeams[[#This Row],[Naam]])</f>
        <v>36 Nans Peters</v>
      </c>
    </row>
    <row r="43" spans="2:7" x14ac:dyDescent="0.3">
      <c r="B43" t="s">
        <v>319</v>
      </c>
      <c r="C43" t="s">
        <v>68</v>
      </c>
      <c r="D43">
        <f t="shared" si="0"/>
        <v>37</v>
      </c>
      <c r="E43" t="str">
        <f>INDEX(tblLand[Land],MATCH(B43,tblLand[VlagCd],0))</f>
        <v>Frankrijk</v>
      </c>
      <c r="F43">
        <f ca="1">INDEX(tblRenners[TotaalPunten],MATCH(tblTeams[[#This Row],[Nr]],tblRenners[Nr],0))</f>
        <v>0</v>
      </c>
      <c r="G43" t="str">
        <f>IF(tblTeams[[#This Row],[Nr]]="","",tblTeams[[#This Row],[Nr]]&amp;" "&amp;tblTeams[[#This Row],[Naam]])</f>
        <v>37 Clément Venturini</v>
      </c>
    </row>
    <row r="44" spans="2:7" x14ac:dyDescent="0.3">
      <c r="B44" t="s">
        <v>319</v>
      </c>
      <c r="C44" t="s">
        <v>69</v>
      </c>
      <c r="D44">
        <f t="shared" si="0"/>
        <v>38</v>
      </c>
      <c r="E44" t="str">
        <f>INDEX(tblLand[Land],MATCH(B44,tblLand[VlagCd],0))</f>
        <v>Frankrijk</v>
      </c>
      <c r="F44">
        <f ca="1">INDEX(tblRenners[TotaalPunten],MATCH(tblTeams[[#This Row],[Nr]],tblRenners[Nr],0))</f>
        <v>0</v>
      </c>
      <c r="G44" t="str">
        <f>IF(tblTeams[[#This Row],[Nr]]="","",tblTeams[[#This Row],[Nr]]&amp;" "&amp;tblTeams[[#This Row],[Naam]])</f>
        <v>38 Alexis Vuillermoz</v>
      </c>
    </row>
    <row r="45" spans="2:7" x14ac:dyDescent="0.3">
      <c r="F45" s="1"/>
      <c r="G45" t="str">
        <f>IF(tblTeams[[#This Row],[Nr]]="","",tblTeams[[#This Row],[Nr]]&amp;" "&amp;tblTeams[[#This Row],[Naam]])</f>
        <v/>
      </c>
    </row>
    <row r="46" spans="2:7" x14ac:dyDescent="0.3">
      <c r="B46" t="s">
        <v>320</v>
      </c>
      <c r="C46" s="2" t="s">
        <v>70</v>
      </c>
      <c r="D46">
        <v>40</v>
      </c>
      <c r="E46" t="str">
        <f>INDEX(tblLand[Land],MATCH(B46,tblLand[VlagCd],0))</f>
        <v>België</v>
      </c>
      <c r="F46">
        <f ca="1">SUM(F47:F54)</f>
        <v>95</v>
      </c>
      <c r="G46" t="str">
        <f>IF(tblTeams[[#This Row],[Nr]]="","",tblTeams[[#This Row],[Nr]]&amp;" "&amp;tblTeams[[#This Row],[Naam]])</f>
        <v>40 Deceuninck-Quick-Step</v>
      </c>
    </row>
    <row r="47" spans="2:7" x14ac:dyDescent="0.3">
      <c r="B47" t="s">
        <v>319</v>
      </c>
      <c r="C47" t="s">
        <v>71</v>
      </c>
      <c r="D47">
        <f t="shared" si="0"/>
        <v>41</v>
      </c>
      <c r="E47" t="str">
        <f>INDEX(tblLand[Land],MATCH(B47,tblLand[VlagCd],0))</f>
        <v>Frankrijk</v>
      </c>
      <c r="F47">
        <f ca="1">INDEX(tblRenners[TotaalPunten],MATCH(tblTeams[[#This Row],[Nr]],tblRenners[Nr],0))</f>
        <v>50</v>
      </c>
      <c r="G47" t="str">
        <f>IF(tblTeams[[#This Row],[Nr]]="","",tblTeams[[#This Row],[Nr]]&amp;" "&amp;tblTeams[[#This Row],[Naam]])</f>
        <v>41 Julian Alaphilippe</v>
      </c>
    </row>
    <row r="48" spans="2:7" x14ac:dyDescent="0.3">
      <c r="B48" t="s">
        <v>334</v>
      </c>
      <c r="C48" t="s">
        <v>72</v>
      </c>
      <c r="D48">
        <f t="shared" si="0"/>
        <v>42</v>
      </c>
      <c r="E48" t="str">
        <f>INDEX(tblLand[Land],MATCH(B48,tblLand[VlagCd],0))</f>
        <v>Denemarken</v>
      </c>
      <c r="F48">
        <f ca="1">INDEX(tblRenners[TotaalPunten],MATCH(tblTeams[[#This Row],[Nr]],tblRenners[Nr],0))</f>
        <v>0</v>
      </c>
      <c r="G48" t="str">
        <f>IF(tblTeams[[#This Row],[Nr]]="","",tblTeams[[#This Row],[Nr]]&amp;" "&amp;tblTeams[[#This Row],[Naam]])</f>
        <v>42 Kasper Asgreen</v>
      </c>
    </row>
    <row r="49" spans="2:7" x14ac:dyDescent="0.3">
      <c r="B49" t="s">
        <v>335</v>
      </c>
      <c r="C49" t="s">
        <v>73</v>
      </c>
      <c r="D49">
        <f t="shared" si="0"/>
        <v>43</v>
      </c>
      <c r="E49" t="str">
        <f>INDEX(tblLand[Land],MATCH(B49,tblLand[VlagCd],0))</f>
        <v>Ierland</v>
      </c>
      <c r="F49">
        <f ca="1">INDEX(tblRenners[TotaalPunten],MATCH(tblTeams[[#This Row],[Nr]],tblRenners[Nr],0))</f>
        <v>45</v>
      </c>
      <c r="G49" t="str">
        <f>IF(tblTeams[[#This Row],[Nr]]="","",tblTeams[[#This Row],[Nr]]&amp;" "&amp;tblTeams[[#This Row],[Naam]])</f>
        <v>43 Sam Bennett</v>
      </c>
    </row>
    <row r="50" spans="2:7" x14ac:dyDescent="0.3">
      <c r="B50" t="s">
        <v>319</v>
      </c>
      <c r="C50" t="s">
        <v>343</v>
      </c>
      <c r="D50">
        <f t="shared" si="0"/>
        <v>44</v>
      </c>
      <c r="E50" t="str">
        <f>INDEX(tblLand[Land],MATCH(B50,tblLand[VlagCd],0))</f>
        <v>Frankrijk</v>
      </c>
      <c r="F50">
        <f ca="1">INDEX(tblRenners[TotaalPunten],MATCH(tblTeams[[#This Row],[Nr]],tblRenners[Nr],0))</f>
        <v>0</v>
      </c>
      <c r="G50" t="str">
        <f>IF(tblTeams[[#This Row],[Nr]]="","",tblTeams[[#This Row],[Nr]]&amp;" "&amp;tblTeams[[#This Row],[Naam]])</f>
        <v>44 Rémi Cavagna</v>
      </c>
    </row>
    <row r="51" spans="2:7" x14ac:dyDescent="0.3">
      <c r="B51" t="s">
        <v>320</v>
      </c>
      <c r="C51" t="s">
        <v>74</v>
      </c>
      <c r="D51">
        <f t="shared" si="0"/>
        <v>45</v>
      </c>
      <c r="E51" t="str">
        <f>INDEX(tblLand[Land],MATCH(B51,tblLand[VlagCd],0))</f>
        <v>België</v>
      </c>
      <c r="F51">
        <f ca="1">INDEX(tblRenners[TotaalPunten],MATCH(tblTeams[[#This Row],[Nr]],tblRenners[Nr],0))</f>
        <v>0</v>
      </c>
      <c r="G51" t="str">
        <f>IF(tblTeams[[#This Row],[Nr]]="","",tblTeams[[#This Row],[Nr]]&amp;" "&amp;tblTeams[[#This Row],[Naam]])</f>
        <v>45 Tim Declercq</v>
      </c>
    </row>
    <row r="52" spans="2:7" x14ac:dyDescent="0.3">
      <c r="B52" t="s">
        <v>320</v>
      </c>
      <c r="C52" t="s">
        <v>75</v>
      </c>
      <c r="D52">
        <f t="shared" si="0"/>
        <v>46</v>
      </c>
      <c r="E52" t="str">
        <f>INDEX(tblLand[Land],MATCH(B52,tblLand[VlagCd],0))</f>
        <v>België</v>
      </c>
      <c r="F52">
        <f ca="1">INDEX(tblRenners[TotaalPunten],MATCH(tblTeams[[#This Row],[Nr]],tblRenners[Nr],0))</f>
        <v>0</v>
      </c>
      <c r="G52" t="str">
        <f>IF(tblTeams[[#This Row],[Nr]]="","",tblTeams[[#This Row],[Nr]]&amp;" "&amp;tblTeams[[#This Row],[Naam]])</f>
        <v>46 Dries Devenyns</v>
      </c>
    </row>
    <row r="53" spans="2:7" x14ac:dyDescent="0.3">
      <c r="B53" t="s">
        <v>326</v>
      </c>
      <c r="C53" t="s">
        <v>76</v>
      </c>
      <c r="D53">
        <f t="shared" si="0"/>
        <v>47</v>
      </c>
      <c r="E53" t="str">
        <f>INDEX(tblLand[Land],MATCH(B53,tblLand[VlagCd],0))</f>
        <v>Luxemburg</v>
      </c>
      <c r="F53">
        <f ca="1">INDEX(tblRenners[TotaalPunten],MATCH(tblTeams[[#This Row],[Nr]],tblRenners[Nr],0))</f>
        <v>0</v>
      </c>
      <c r="G53" t="str">
        <f>IF(tblTeams[[#This Row],[Nr]]="","",tblTeams[[#This Row],[Nr]]&amp;" "&amp;tblTeams[[#This Row],[Naam]])</f>
        <v>47 Bob Jungels</v>
      </c>
    </row>
    <row r="54" spans="2:7" x14ac:dyDescent="0.3">
      <c r="B54" t="s">
        <v>334</v>
      </c>
      <c r="C54" t="s">
        <v>77</v>
      </c>
      <c r="D54">
        <f t="shared" si="0"/>
        <v>48</v>
      </c>
      <c r="E54" t="str">
        <f>INDEX(tblLand[Land],MATCH(B54,tblLand[VlagCd],0))</f>
        <v>Denemarken</v>
      </c>
      <c r="F54">
        <f ca="1">INDEX(tblRenners[TotaalPunten],MATCH(tblTeams[[#This Row],[Nr]],tblRenners[Nr],0))</f>
        <v>0</v>
      </c>
      <c r="G54" t="str">
        <f>IF(tblTeams[[#This Row],[Nr]]="","",tblTeams[[#This Row],[Nr]]&amp;" "&amp;tblTeams[[#This Row],[Naam]])</f>
        <v>48 Michael Mørkøv</v>
      </c>
    </row>
    <row r="55" spans="2:7" x14ac:dyDescent="0.3">
      <c r="F55" s="1"/>
      <c r="G55" t="str">
        <f>IF(tblTeams[[#This Row],[Nr]]="","",tblTeams[[#This Row],[Nr]]&amp;" "&amp;tblTeams[[#This Row],[Naam]])</f>
        <v/>
      </c>
    </row>
    <row r="56" spans="2:7" x14ac:dyDescent="0.3">
      <c r="B56" t="s">
        <v>319</v>
      </c>
      <c r="C56" s="2" t="s">
        <v>78</v>
      </c>
      <c r="D56">
        <v>50</v>
      </c>
      <c r="E56" t="str">
        <f>INDEX(tblLand[Land],MATCH(B56,tblLand[VlagCd],0))</f>
        <v>Frankrijk</v>
      </c>
      <c r="F56">
        <f ca="1">SUM(F57:F64)</f>
        <v>0</v>
      </c>
      <c r="G56" t="str">
        <f>IF(tblTeams[[#This Row],[Nr]]="","",tblTeams[[#This Row],[Nr]]&amp;" "&amp;tblTeams[[#This Row],[Naam]])</f>
        <v>50 Groupama-FDJ</v>
      </c>
    </row>
    <row r="57" spans="2:7" x14ac:dyDescent="0.3">
      <c r="B57" t="s">
        <v>319</v>
      </c>
      <c r="C57" t="s">
        <v>79</v>
      </c>
      <c r="D57">
        <f t="shared" si="0"/>
        <v>51</v>
      </c>
      <c r="E57" t="str">
        <f>INDEX(tblLand[Land],MATCH(B57,tblLand[VlagCd],0))</f>
        <v>Frankrijk</v>
      </c>
      <c r="F57">
        <f ca="1">INDEX(tblRenners[TotaalPunten],MATCH(tblTeams[[#This Row],[Nr]],tblRenners[Nr],0))</f>
        <v>0</v>
      </c>
      <c r="G57" t="str">
        <f>IF(tblTeams[[#This Row],[Nr]]="","",tblTeams[[#This Row],[Nr]]&amp;" "&amp;tblTeams[[#This Row],[Naam]])</f>
        <v>51 Thibaut Pinot</v>
      </c>
    </row>
    <row r="58" spans="2:7" x14ac:dyDescent="0.3">
      <c r="B58" t="s">
        <v>319</v>
      </c>
      <c r="C58" t="s">
        <v>80</v>
      </c>
      <c r="D58">
        <f t="shared" si="0"/>
        <v>52</v>
      </c>
      <c r="E58" t="str">
        <f>INDEX(tblLand[Land],MATCH(B58,tblLand[VlagCd],0))</f>
        <v>Frankrijk</v>
      </c>
      <c r="F58">
        <f ca="1">INDEX(tblRenners[TotaalPunten],MATCH(tblTeams[[#This Row],[Nr]],tblRenners[Nr],0))</f>
        <v>0</v>
      </c>
      <c r="G58" t="str">
        <f>IF(tblTeams[[#This Row],[Nr]]="","",tblTeams[[#This Row],[Nr]]&amp;" "&amp;tblTeams[[#This Row],[Naam]])</f>
        <v>52 William Bonnet</v>
      </c>
    </row>
    <row r="59" spans="2:7" x14ac:dyDescent="0.3">
      <c r="B59" t="s">
        <v>319</v>
      </c>
      <c r="C59" t="s">
        <v>81</v>
      </c>
      <c r="D59">
        <f t="shared" si="0"/>
        <v>53</v>
      </c>
      <c r="E59" t="str">
        <f>INDEX(tblLand[Land],MATCH(B59,tblLand[VlagCd],0))</f>
        <v>Frankrijk</v>
      </c>
      <c r="F59">
        <f ca="1">INDEX(tblRenners[TotaalPunten],MATCH(tblTeams[[#This Row],[Nr]],tblRenners[Nr],0))</f>
        <v>0</v>
      </c>
      <c r="G59" t="str">
        <f>IF(tblTeams[[#This Row],[Nr]]="","",tblTeams[[#This Row],[Nr]]&amp;" "&amp;tblTeams[[#This Row],[Naam]])</f>
        <v>53 David Gaudu</v>
      </c>
    </row>
    <row r="60" spans="2:7" x14ac:dyDescent="0.3">
      <c r="B60" t="s">
        <v>332</v>
      </c>
      <c r="C60" t="s">
        <v>82</v>
      </c>
      <c r="D60">
        <f t="shared" si="0"/>
        <v>54</v>
      </c>
      <c r="E60" t="str">
        <f>INDEX(tblLand[Land],MATCH(B60,tblLand[VlagCd],0))</f>
        <v>Zwitserland</v>
      </c>
      <c r="F60">
        <f ca="1">INDEX(tblRenners[TotaalPunten],MATCH(tblTeams[[#This Row],[Nr]],tblRenners[Nr],0))</f>
        <v>0</v>
      </c>
      <c r="G60" t="str">
        <f>IF(tblTeams[[#This Row],[Nr]]="","",tblTeams[[#This Row],[Nr]]&amp;" "&amp;tblTeams[[#This Row],[Naam]])</f>
        <v>54 Stefan Küng</v>
      </c>
    </row>
    <row r="61" spans="2:7" x14ac:dyDescent="0.3">
      <c r="B61" t="s">
        <v>319</v>
      </c>
      <c r="C61" t="s">
        <v>83</v>
      </c>
      <c r="D61">
        <f t="shared" si="0"/>
        <v>55</v>
      </c>
      <c r="E61" t="str">
        <f>INDEX(tblLand[Land],MATCH(B61,tblLand[VlagCd],0))</f>
        <v>Frankrijk</v>
      </c>
      <c r="F61">
        <f ca="1">INDEX(tblRenners[TotaalPunten],MATCH(tblTeams[[#This Row],[Nr]],tblRenners[Nr],0))</f>
        <v>0</v>
      </c>
      <c r="G61" t="str">
        <f>IF(tblTeams[[#This Row],[Nr]]="","",tblTeams[[#This Row],[Nr]]&amp;" "&amp;tblTeams[[#This Row],[Naam]])</f>
        <v>55 Matthieu Ladagnous</v>
      </c>
    </row>
    <row r="62" spans="2:7" x14ac:dyDescent="0.3">
      <c r="B62" t="s">
        <v>319</v>
      </c>
      <c r="C62" t="s">
        <v>84</v>
      </c>
      <c r="D62">
        <f t="shared" si="0"/>
        <v>56</v>
      </c>
      <c r="E62" t="str">
        <f>INDEX(tblLand[Land],MATCH(B62,tblLand[VlagCd],0))</f>
        <v>Frankrijk</v>
      </c>
      <c r="F62">
        <f ca="1">INDEX(tblRenners[TotaalPunten],MATCH(tblTeams[[#This Row],[Nr]],tblRenners[Nr],0))</f>
        <v>0</v>
      </c>
      <c r="G62" t="str">
        <f>IF(tblTeams[[#This Row],[Nr]]="","",tblTeams[[#This Row],[Nr]]&amp;" "&amp;tblTeams[[#This Row],[Naam]])</f>
        <v>56 Valentin Madouas</v>
      </c>
    </row>
    <row r="63" spans="2:7" x14ac:dyDescent="0.3">
      <c r="B63" t="s">
        <v>319</v>
      </c>
      <c r="C63" t="s">
        <v>85</v>
      </c>
      <c r="D63">
        <f t="shared" si="0"/>
        <v>57</v>
      </c>
      <c r="E63" t="str">
        <f>INDEX(tblLand[Land],MATCH(B63,tblLand[VlagCd],0))</f>
        <v>Frankrijk</v>
      </c>
      <c r="F63">
        <f ca="1">INDEX(tblRenners[TotaalPunten],MATCH(tblTeams[[#This Row],[Nr]],tblRenners[Nr],0))</f>
        <v>0</v>
      </c>
      <c r="G63" t="str">
        <f>IF(tblTeams[[#This Row],[Nr]]="","",tblTeams[[#This Row],[Nr]]&amp;" "&amp;tblTeams[[#This Row],[Naam]])</f>
        <v>57 Rudy Molard</v>
      </c>
    </row>
    <row r="64" spans="2:7" x14ac:dyDescent="0.3">
      <c r="B64" t="s">
        <v>332</v>
      </c>
      <c r="C64" t="s">
        <v>86</v>
      </c>
      <c r="D64">
        <f t="shared" si="0"/>
        <v>58</v>
      </c>
      <c r="E64" t="str">
        <f>INDEX(tblLand[Land],MATCH(B64,tblLand[VlagCd],0))</f>
        <v>Zwitserland</v>
      </c>
      <c r="F64">
        <f ca="1">INDEX(tblRenners[TotaalPunten],MATCH(tblTeams[[#This Row],[Nr]],tblRenners[Nr],0))</f>
        <v>0</v>
      </c>
      <c r="G64" t="str">
        <f>IF(tblTeams[[#This Row],[Nr]]="","",tblTeams[[#This Row],[Nr]]&amp;" "&amp;tblTeams[[#This Row],[Naam]])</f>
        <v>58 Sébastien Reichenbach</v>
      </c>
    </row>
    <row r="65" spans="2:7" x14ac:dyDescent="0.3">
      <c r="F65" s="1"/>
      <c r="G65" t="str">
        <f>IF(tblTeams[[#This Row],[Nr]]="","",tblTeams[[#This Row],[Nr]]&amp;" "&amp;tblTeams[[#This Row],[Naam]])</f>
        <v/>
      </c>
    </row>
    <row r="66" spans="2:7" x14ac:dyDescent="0.3">
      <c r="B66" t="s">
        <v>330</v>
      </c>
      <c r="C66" s="2" t="s">
        <v>87</v>
      </c>
      <c r="D66">
        <v>60</v>
      </c>
      <c r="E66" t="str">
        <f>INDEX(tblLand[Land],MATCH(B66,tblLand[VlagCd],0))</f>
        <v>Bahrein</v>
      </c>
      <c r="F66">
        <f ca="1">SUM(F67:F74)</f>
        <v>0</v>
      </c>
      <c r="G66" t="str">
        <f>IF(tblTeams[[#This Row],[Nr]]="","",tblTeams[[#This Row],[Nr]]&amp;" "&amp;tblTeams[[#This Row],[Naam]])</f>
        <v>60 Bahrain McLaren</v>
      </c>
    </row>
    <row r="67" spans="2:7" x14ac:dyDescent="0.3">
      <c r="B67" t="s">
        <v>314</v>
      </c>
      <c r="C67" t="s">
        <v>88</v>
      </c>
      <c r="D67">
        <f t="shared" si="0"/>
        <v>61</v>
      </c>
      <c r="E67" t="str">
        <f>INDEX(tblLand[Land],MATCH(B67,tblLand[VlagCd],0))</f>
        <v>Spanje</v>
      </c>
      <c r="F67">
        <f ca="1">INDEX(tblRenners[TotaalPunten],MATCH(tblTeams[[#This Row],[Nr]],tblRenners[Nr],0))</f>
        <v>0</v>
      </c>
      <c r="G67" t="str">
        <f>IF(tblTeams[[#This Row],[Nr]]="","",tblTeams[[#This Row],[Nr]]&amp;" "&amp;tblTeams[[#This Row],[Naam]])</f>
        <v>61 Mikel Landa</v>
      </c>
    </row>
    <row r="68" spans="2:7" x14ac:dyDescent="0.3">
      <c r="B68" t="s">
        <v>314</v>
      </c>
      <c r="C68" t="s">
        <v>89</v>
      </c>
      <c r="D68">
        <f t="shared" si="0"/>
        <v>62</v>
      </c>
      <c r="E68" t="str">
        <f>INDEX(tblLand[Land],MATCH(B68,tblLand[VlagCd],0))</f>
        <v>Spanje</v>
      </c>
      <c r="F68">
        <f ca="1">INDEX(tblRenners[TotaalPunten],MATCH(tblTeams[[#This Row],[Nr]],tblRenners[Nr],0))</f>
        <v>0</v>
      </c>
      <c r="G68" t="str">
        <f>IF(tblTeams[[#This Row],[Nr]]="","",tblTeams[[#This Row],[Nr]]&amp;" "&amp;tblTeams[[#This Row],[Naam]])</f>
        <v>62 Pello Bilbao</v>
      </c>
    </row>
    <row r="69" spans="2:7" x14ac:dyDescent="0.3">
      <c r="B69" t="s">
        <v>321</v>
      </c>
      <c r="C69" t="s">
        <v>90</v>
      </c>
      <c r="D69">
        <f t="shared" si="0"/>
        <v>63</v>
      </c>
      <c r="E69" t="str">
        <f>INDEX(tblLand[Land],MATCH(B69,tblLand[VlagCd],0))</f>
        <v>Italië</v>
      </c>
      <c r="F69">
        <f ca="1">INDEX(tblRenners[TotaalPunten],MATCH(tblTeams[[#This Row],[Nr]],tblRenners[Nr],0))</f>
        <v>0</v>
      </c>
      <c r="G69" t="str">
        <f>IF(tblTeams[[#This Row],[Nr]]="","",tblTeams[[#This Row],[Nr]]&amp;" "&amp;tblTeams[[#This Row],[Naam]])</f>
        <v>63 Damiano Caruso</v>
      </c>
    </row>
    <row r="70" spans="2:7" x14ac:dyDescent="0.3">
      <c r="B70" t="s">
        <v>321</v>
      </c>
      <c r="C70" t="s">
        <v>91</v>
      </c>
      <c r="D70">
        <f t="shared" si="0"/>
        <v>64</v>
      </c>
      <c r="E70" t="str">
        <f>INDEX(tblLand[Land],MATCH(B70,tblLand[VlagCd],0))</f>
        <v>Italië</v>
      </c>
      <c r="F70">
        <f ca="1">INDEX(tblRenners[TotaalPunten],MATCH(tblTeams[[#This Row],[Nr]],tblRenners[Nr],0))</f>
        <v>0</v>
      </c>
      <c r="G70" t="str">
        <f>IF(tblTeams[[#This Row],[Nr]]="","",tblTeams[[#This Row],[Nr]]&amp;" "&amp;tblTeams[[#This Row],[Naam]])</f>
        <v>64 Sonny Colbrelli</v>
      </c>
    </row>
    <row r="71" spans="2:7" x14ac:dyDescent="0.3">
      <c r="B71" t="s">
        <v>328</v>
      </c>
      <c r="C71" t="s">
        <v>92</v>
      </c>
      <c r="D71">
        <f t="shared" ref="D71:D134" si="1">D70+1</f>
        <v>65</v>
      </c>
      <c r="E71" t="str">
        <f>INDEX(tblLand[Land],MATCH(B71,tblLand[VlagCd],0))</f>
        <v>Oostenrijk</v>
      </c>
      <c r="F71">
        <f ca="1">INDEX(tblRenners[TotaalPunten],MATCH(tblTeams[[#This Row],[Nr]],tblRenners[Nr],0))</f>
        <v>0</v>
      </c>
      <c r="G71" t="str">
        <f>IF(tblTeams[[#This Row],[Nr]]="","",tblTeams[[#This Row],[Nr]]&amp;" "&amp;tblTeams[[#This Row],[Naam]])</f>
        <v>65 Marco Haller</v>
      </c>
    </row>
    <row r="72" spans="2:7" x14ac:dyDescent="0.3">
      <c r="B72" t="s">
        <v>324</v>
      </c>
      <c r="C72" t="s">
        <v>344</v>
      </c>
      <c r="D72">
        <f t="shared" si="1"/>
        <v>66</v>
      </c>
      <c r="E72" t="str">
        <f>INDEX(tblLand[Land],MATCH(B72,tblLand[VlagCd],0))</f>
        <v>Slovenië</v>
      </c>
      <c r="F72">
        <f ca="1">INDEX(tblRenners[TotaalPunten],MATCH(tblTeams[[#This Row],[Nr]],tblRenners[Nr],0))</f>
        <v>0</v>
      </c>
      <c r="G72" t="str">
        <f>IF(tblTeams[[#This Row],[Nr]]="","",tblTeams[[#This Row],[Nr]]&amp;" "&amp;tblTeams[[#This Row],[Naam]])</f>
        <v>66 Matej Mohorič</v>
      </c>
    </row>
    <row r="73" spans="2:7" x14ac:dyDescent="0.3">
      <c r="B73" t="s">
        <v>318</v>
      </c>
      <c r="C73" t="s">
        <v>93</v>
      </c>
      <c r="D73">
        <f t="shared" si="1"/>
        <v>67</v>
      </c>
      <c r="E73" t="str">
        <f>INDEX(tblLand[Land],MATCH(B73,tblLand[VlagCd],0))</f>
        <v>Nederland</v>
      </c>
      <c r="F73">
        <f ca="1">INDEX(tblRenners[TotaalPunten],MATCH(tblTeams[[#This Row],[Nr]],tblRenners[Nr],0))</f>
        <v>0</v>
      </c>
      <c r="G73" t="str">
        <f>IF(tblTeams[[#This Row],[Nr]]="","",tblTeams[[#This Row],[Nr]]&amp;" "&amp;tblTeams[[#This Row],[Naam]])</f>
        <v>67 Wout Poels</v>
      </c>
    </row>
    <row r="74" spans="2:7" x14ac:dyDescent="0.3">
      <c r="B74" t="s">
        <v>314</v>
      </c>
      <c r="C74" t="s">
        <v>94</v>
      </c>
      <c r="D74">
        <f t="shared" si="1"/>
        <v>68</v>
      </c>
      <c r="E74" t="str">
        <f>INDEX(tblLand[Land],MATCH(B74,tblLand[VlagCd],0))</f>
        <v>Spanje</v>
      </c>
      <c r="F74">
        <f ca="1">INDEX(tblRenners[TotaalPunten],MATCH(tblTeams[[#This Row],[Nr]],tblRenners[Nr],0))</f>
        <v>0</v>
      </c>
      <c r="G74" t="str">
        <f>IF(tblTeams[[#This Row],[Nr]]="","",tblTeams[[#This Row],[Nr]]&amp;" "&amp;tblTeams[[#This Row],[Naam]])</f>
        <v>68 Rafael Valls</v>
      </c>
    </row>
    <row r="75" spans="2:7" x14ac:dyDescent="0.3">
      <c r="F75" s="1"/>
      <c r="G75" t="str">
        <f>IF(tblTeams[[#This Row],[Nr]]="","",tblTeams[[#This Row],[Nr]]&amp;" "&amp;tblTeams[[#This Row],[Naam]])</f>
        <v/>
      </c>
    </row>
    <row r="76" spans="2:7" x14ac:dyDescent="0.3">
      <c r="B76" t="s">
        <v>342</v>
      </c>
      <c r="C76" s="2" t="s">
        <v>95</v>
      </c>
      <c r="D76">
        <v>70</v>
      </c>
      <c r="E76" t="str">
        <f>INDEX(tblLand[Land],MATCH(B76,tblLand[VlagCd],0))</f>
        <v>Verenigde Staten</v>
      </c>
      <c r="F76">
        <f ca="1">SUM(F77:F84)</f>
        <v>11</v>
      </c>
      <c r="G76" t="str">
        <f>IF(tblTeams[[#This Row],[Nr]]="","",tblTeams[[#This Row],[Nr]]&amp;" "&amp;tblTeams[[#This Row],[Naam]])</f>
        <v>70 EF Pro Cycling</v>
      </c>
    </row>
    <row r="77" spans="2:7" x14ac:dyDescent="0.3">
      <c r="B77" t="s">
        <v>311</v>
      </c>
      <c r="C77" t="s">
        <v>96</v>
      </c>
      <c r="D77">
        <f t="shared" si="1"/>
        <v>71</v>
      </c>
      <c r="E77" t="str">
        <f>INDEX(tblLand[Land],MATCH(B77,tblLand[VlagCd],0))</f>
        <v>Colombia</v>
      </c>
      <c r="F77">
        <f ca="1">INDEX(tblRenners[TotaalPunten],MATCH(tblTeams[[#This Row],[Nr]],tblRenners[Nr],0))</f>
        <v>0</v>
      </c>
      <c r="G77" t="str">
        <f>IF(tblTeams[[#This Row],[Nr]]="","",tblTeams[[#This Row],[Nr]]&amp;" "&amp;tblTeams[[#This Row],[Naam]])</f>
        <v>71 Rigoberto Urán</v>
      </c>
    </row>
    <row r="78" spans="2:7" x14ac:dyDescent="0.3">
      <c r="B78" t="s">
        <v>321</v>
      </c>
      <c r="C78" t="s">
        <v>97</v>
      </c>
      <c r="D78">
        <f t="shared" si="1"/>
        <v>72</v>
      </c>
      <c r="E78" t="str">
        <f>INDEX(tblLand[Land],MATCH(B78,tblLand[VlagCd],0))</f>
        <v>Italië</v>
      </c>
      <c r="F78">
        <f ca="1">INDEX(tblRenners[TotaalPunten],MATCH(tblTeams[[#This Row],[Nr]],tblRenners[Nr],0))</f>
        <v>1</v>
      </c>
      <c r="G78" t="str">
        <f>IF(tblTeams[[#This Row],[Nr]]="","",tblTeams[[#This Row],[Nr]]&amp;" "&amp;tblTeams[[#This Row],[Naam]])</f>
        <v>72 Alberto Bettiol</v>
      </c>
    </row>
    <row r="79" spans="2:7" x14ac:dyDescent="0.3">
      <c r="B79" t="s">
        <v>316</v>
      </c>
      <c r="C79" t="s">
        <v>98</v>
      </c>
      <c r="D79">
        <f t="shared" si="1"/>
        <v>73</v>
      </c>
      <c r="E79" t="str">
        <f>INDEX(tblLand[Land],MATCH(B79,tblLand[VlagCd],0))</f>
        <v>Groot-Brittannië</v>
      </c>
      <c r="F79">
        <f ca="1">INDEX(tblRenners[TotaalPunten],MATCH(tblTeams[[#This Row],[Nr]],tblRenners[Nr],0))</f>
        <v>0</v>
      </c>
      <c r="G79" t="str">
        <f>IF(tblTeams[[#This Row],[Nr]]="","",tblTeams[[#This Row],[Nr]]&amp;" "&amp;tblTeams[[#This Row],[Naam]])</f>
        <v>73 Hugh Carthy</v>
      </c>
    </row>
    <row r="80" spans="2:7" x14ac:dyDescent="0.3">
      <c r="B80" t="s">
        <v>311</v>
      </c>
      <c r="C80" t="s">
        <v>99</v>
      </c>
      <c r="D80">
        <f t="shared" si="1"/>
        <v>74</v>
      </c>
      <c r="E80" t="str">
        <f>INDEX(tblLand[Land],MATCH(B80,tblLand[VlagCd],0))</f>
        <v>Colombia</v>
      </c>
      <c r="F80">
        <f ca="1">INDEX(tblRenners[TotaalPunten],MATCH(tblTeams[[#This Row],[Nr]],tblRenners[Nr],0))</f>
        <v>10</v>
      </c>
      <c r="G80" t="str">
        <f>IF(tblTeams[[#This Row],[Nr]]="","",tblTeams[[#This Row],[Nr]]&amp;" "&amp;tblTeams[[#This Row],[Naam]])</f>
        <v>74 Sergio Higuita</v>
      </c>
    </row>
    <row r="81" spans="2:7" x14ac:dyDescent="0.3">
      <c r="B81" t="s">
        <v>320</v>
      </c>
      <c r="C81" t="s">
        <v>100</v>
      </c>
      <c r="D81">
        <f t="shared" si="1"/>
        <v>75</v>
      </c>
      <c r="E81" t="str">
        <f>INDEX(tblLand[Land],MATCH(B81,tblLand[VlagCd],0))</f>
        <v>België</v>
      </c>
      <c r="F81">
        <f ca="1">INDEX(tblRenners[TotaalPunten],MATCH(tblTeams[[#This Row],[Nr]],tblRenners[Nr],0))</f>
        <v>0</v>
      </c>
      <c r="G81" t="str">
        <f>IF(tblTeams[[#This Row],[Nr]]="","",tblTeams[[#This Row],[Nr]]&amp;" "&amp;tblTeams[[#This Row],[Naam]])</f>
        <v>75 Jens Keukeleire</v>
      </c>
    </row>
    <row r="82" spans="2:7" x14ac:dyDescent="0.3">
      <c r="B82" t="s">
        <v>311</v>
      </c>
      <c r="C82" t="s">
        <v>101</v>
      </c>
      <c r="D82">
        <f t="shared" si="1"/>
        <v>76</v>
      </c>
      <c r="E82" t="str">
        <f>INDEX(tblLand[Land],MATCH(B82,tblLand[VlagCd],0))</f>
        <v>Colombia</v>
      </c>
      <c r="F82">
        <f ca="1">INDEX(tblRenners[TotaalPunten],MATCH(tblTeams[[#This Row],[Nr]],tblRenners[Nr],0))</f>
        <v>0</v>
      </c>
      <c r="G82" t="str">
        <f>IF(tblTeams[[#This Row],[Nr]]="","",tblTeams[[#This Row],[Nr]]&amp;" "&amp;tblTeams[[#This Row],[Naam]])</f>
        <v>76 Daniel Felipe Martínez</v>
      </c>
    </row>
    <row r="83" spans="2:7" x14ac:dyDescent="0.3">
      <c r="B83" t="s">
        <v>342</v>
      </c>
      <c r="C83" t="s">
        <v>103</v>
      </c>
      <c r="D83">
        <f t="shared" si="1"/>
        <v>77</v>
      </c>
      <c r="E83" t="str">
        <f>INDEX(tblLand[Land],MATCH(B83,tblLand[VlagCd],0))</f>
        <v>Verenigde Staten</v>
      </c>
      <c r="F83">
        <f ca="1">INDEX(tblRenners[TotaalPunten],MATCH(tblTeams[[#This Row],[Nr]],tblRenners[Nr],0))</f>
        <v>0</v>
      </c>
      <c r="G83" t="str">
        <f>IF(tblTeams[[#This Row],[Nr]]="","",tblTeams[[#This Row],[Nr]]&amp;" "&amp;tblTeams[[#This Row],[Naam]])</f>
        <v>77 Neilson Powless</v>
      </c>
    </row>
    <row r="84" spans="2:7" x14ac:dyDescent="0.3">
      <c r="B84" t="s">
        <v>342</v>
      </c>
      <c r="C84" t="s">
        <v>102</v>
      </c>
      <c r="D84">
        <f t="shared" si="1"/>
        <v>78</v>
      </c>
      <c r="E84" t="str">
        <f>INDEX(tblLand[Land],MATCH(B84,tblLand[VlagCd],0))</f>
        <v>Verenigde Staten</v>
      </c>
      <c r="F84">
        <f ca="1">INDEX(tblRenners[TotaalPunten],MATCH(tblTeams[[#This Row],[Nr]],tblRenners[Nr],0))</f>
        <v>0</v>
      </c>
      <c r="G84" t="str">
        <f>IF(tblTeams[[#This Row],[Nr]]="","",tblTeams[[#This Row],[Nr]]&amp;" "&amp;tblTeams[[#This Row],[Naam]])</f>
        <v>78 Tejay van Garderen</v>
      </c>
    </row>
    <row r="85" spans="2:7" x14ac:dyDescent="0.3">
      <c r="F85" s="1"/>
      <c r="G85" t="str">
        <f>IF(tblTeams[[#This Row],[Nr]]="","",tblTeams[[#This Row],[Nr]]&amp;" "&amp;tblTeams[[#This Row],[Naam]])</f>
        <v/>
      </c>
    </row>
    <row r="86" spans="2:7" x14ac:dyDescent="0.3">
      <c r="B86" t="s">
        <v>319</v>
      </c>
      <c r="C86" s="2" t="s">
        <v>104</v>
      </c>
      <c r="D86">
        <v>80</v>
      </c>
      <c r="E86" t="str">
        <f>INDEX(tblLand[Land],MATCH(B86,tblLand[VlagCd],0))</f>
        <v>Frankrijk</v>
      </c>
      <c r="F86">
        <f ca="1">SUM(F87:F94)</f>
        <v>0</v>
      </c>
      <c r="G86" t="str">
        <f>IF(tblTeams[[#This Row],[Nr]]="","",tblTeams[[#This Row],[Nr]]&amp;" "&amp;tblTeams[[#This Row],[Naam]])</f>
        <v>80 Arkéa-Samsic</v>
      </c>
    </row>
    <row r="87" spans="2:7" x14ac:dyDescent="0.3">
      <c r="B87" t="s">
        <v>311</v>
      </c>
      <c r="C87" t="s">
        <v>105</v>
      </c>
      <c r="D87">
        <f t="shared" si="1"/>
        <v>81</v>
      </c>
      <c r="E87" t="str">
        <f>INDEX(tblLand[Land],MATCH(B87,tblLand[VlagCd],0))</f>
        <v>Colombia</v>
      </c>
      <c r="F87">
        <f ca="1">INDEX(tblRenners[TotaalPunten],MATCH(tblTeams[[#This Row],[Nr]],tblRenners[Nr],0))</f>
        <v>0</v>
      </c>
      <c r="G87" t="str">
        <f>IF(tblTeams[[#This Row],[Nr]]="","",tblTeams[[#This Row],[Nr]]&amp;" "&amp;tblTeams[[#This Row],[Naam]])</f>
        <v>81 Nairo Quintana</v>
      </c>
    </row>
    <row r="88" spans="2:7" x14ac:dyDescent="0.3">
      <c r="B88" t="s">
        <v>311</v>
      </c>
      <c r="C88" t="s">
        <v>106</v>
      </c>
      <c r="D88">
        <f t="shared" si="1"/>
        <v>82</v>
      </c>
      <c r="E88" t="str">
        <f>INDEX(tblLand[Land],MATCH(B88,tblLand[VlagCd],0))</f>
        <v>Colombia</v>
      </c>
      <c r="F88">
        <f ca="1">INDEX(tblRenners[TotaalPunten],MATCH(tblTeams[[#This Row],[Nr]],tblRenners[Nr],0))</f>
        <v>0</v>
      </c>
      <c r="G88" t="str">
        <f>IF(tblTeams[[#This Row],[Nr]]="","",tblTeams[[#This Row],[Nr]]&amp;" "&amp;tblTeams[[#This Row],[Naam]])</f>
        <v>82 Winner Anacona</v>
      </c>
    </row>
    <row r="89" spans="2:7" x14ac:dyDescent="0.3">
      <c r="B89" t="s">
        <v>319</v>
      </c>
      <c r="C89" t="s">
        <v>107</v>
      </c>
      <c r="D89">
        <f t="shared" si="1"/>
        <v>83</v>
      </c>
      <c r="E89" t="str">
        <f>INDEX(tblLand[Land],MATCH(B89,tblLand[VlagCd],0))</f>
        <v>Frankrijk</v>
      </c>
      <c r="F89">
        <f ca="1">INDEX(tblRenners[TotaalPunten],MATCH(tblTeams[[#This Row],[Nr]],tblRenners[Nr],0))</f>
        <v>0</v>
      </c>
      <c r="G89" t="str">
        <f>IF(tblTeams[[#This Row],[Nr]]="","",tblTeams[[#This Row],[Nr]]&amp;" "&amp;tblTeams[[#This Row],[Naam]])</f>
        <v>83 Warren Barguil</v>
      </c>
    </row>
    <row r="90" spans="2:7" x14ac:dyDescent="0.3">
      <c r="B90" t="s">
        <v>319</v>
      </c>
      <c r="C90" t="s">
        <v>345</v>
      </c>
      <c r="D90">
        <f t="shared" si="1"/>
        <v>84</v>
      </c>
      <c r="E90" t="str">
        <f>INDEX(tblLand[Land],MATCH(B90,tblLand[VlagCd],0))</f>
        <v>Frankrijk</v>
      </c>
      <c r="F90">
        <f ca="1">INDEX(tblRenners[TotaalPunten],MATCH(tblTeams[[#This Row],[Nr]],tblRenners[Nr],0))</f>
        <v>0</v>
      </c>
      <c r="G90" t="str">
        <f>IF(tblTeams[[#This Row],[Nr]]="","",tblTeams[[#This Row],[Nr]]&amp;" "&amp;tblTeams[[#This Row],[Naam]])</f>
        <v>84 Kévin Ledanois</v>
      </c>
    </row>
    <row r="91" spans="2:7" x14ac:dyDescent="0.3">
      <c r="B91" t="s">
        <v>311</v>
      </c>
      <c r="C91" t="s">
        <v>108</v>
      </c>
      <c r="D91">
        <f t="shared" si="1"/>
        <v>85</v>
      </c>
      <c r="E91" t="str">
        <f>INDEX(tblLand[Land],MATCH(B91,tblLand[VlagCd],0))</f>
        <v>Colombia</v>
      </c>
      <c r="F91">
        <f ca="1">INDEX(tblRenners[TotaalPunten],MATCH(tblTeams[[#This Row],[Nr]],tblRenners[Nr],0))</f>
        <v>0</v>
      </c>
      <c r="G91" t="str">
        <f>IF(tblTeams[[#This Row],[Nr]]="","",tblTeams[[#This Row],[Nr]]&amp;" "&amp;tblTeams[[#This Row],[Naam]])</f>
        <v>85 Dayer Quintana</v>
      </c>
    </row>
    <row r="92" spans="2:7" x14ac:dyDescent="0.3">
      <c r="B92" t="s">
        <v>321</v>
      </c>
      <c r="C92" t="s">
        <v>109</v>
      </c>
      <c r="D92">
        <f t="shared" si="1"/>
        <v>86</v>
      </c>
      <c r="E92" t="str">
        <f>INDEX(tblLand[Land],MATCH(B92,tblLand[VlagCd],0))</f>
        <v>Italië</v>
      </c>
      <c r="F92">
        <f ca="1">INDEX(tblRenners[TotaalPunten],MATCH(tblTeams[[#This Row],[Nr]],tblRenners[Nr],0))</f>
        <v>0</v>
      </c>
      <c r="G92" t="str">
        <f>IF(tblTeams[[#This Row],[Nr]]="","",tblTeams[[#This Row],[Nr]]&amp;" "&amp;tblTeams[[#This Row],[Naam]])</f>
        <v>86 Diego Rosa</v>
      </c>
    </row>
    <row r="93" spans="2:7" x14ac:dyDescent="0.3">
      <c r="B93" t="s">
        <v>319</v>
      </c>
      <c r="C93" t="s">
        <v>110</v>
      </c>
      <c r="D93">
        <f t="shared" si="1"/>
        <v>87</v>
      </c>
      <c r="E93" t="str">
        <f>INDEX(tblLand[Land],MATCH(B93,tblLand[VlagCd],0))</f>
        <v>Frankrijk</v>
      </c>
      <c r="F93">
        <f ca="1">INDEX(tblRenners[TotaalPunten],MATCH(tblTeams[[#This Row],[Nr]],tblRenners[Nr],0))</f>
        <v>0</v>
      </c>
      <c r="G93" t="str">
        <f>IF(tblTeams[[#This Row],[Nr]]="","",tblTeams[[#This Row],[Nr]]&amp;" "&amp;tblTeams[[#This Row],[Naam]])</f>
        <v>87 Clément Russo</v>
      </c>
    </row>
    <row r="94" spans="2:7" x14ac:dyDescent="0.3">
      <c r="B94" t="s">
        <v>316</v>
      </c>
      <c r="C94" t="s">
        <v>111</v>
      </c>
      <c r="D94">
        <f t="shared" si="1"/>
        <v>88</v>
      </c>
      <c r="E94" t="str">
        <f>INDEX(tblLand[Land],MATCH(B94,tblLand[VlagCd],0))</f>
        <v>Groot-Brittannië</v>
      </c>
      <c r="F94">
        <f ca="1">INDEX(tblRenners[TotaalPunten],MATCH(tblTeams[[#This Row],[Nr]],tblRenners[Nr],0))</f>
        <v>0</v>
      </c>
      <c r="G94" t="str">
        <f>IF(tblTeams[[#This Row],[Nr]]="","",tblTeams[[#This Row],[Nr]]&amp;" "&amp;tblTeams[[#This Row],[Naam]])</f>
        <v>88 Connor Swift</v>
      </c>
    </row>
    <row r="95" spans="2:7" x14ac:dyDescent="0.3">
      <c r="F95" s="1"/>
      <c r="G95" t="str">
        <f>IF(tblTeams[[#This Row],[Nr]]="","",tblTeams[[#This Row],[Nr]]&amp;" "&amp;tblTeams[[#This Row],[Naam]])</f>
        <v/>
      </c>
    </row>
    <row r="96" spans="2:7" x14ac:dyDescent="0.3">
      <c r="B96" t="s">
        <v>314</v>
      </c>
      <c r="C96" s="2" t="s">
        <v>112</v>
      </c>
      <c r="D96">
        <v>90</v>
      </c>
      <c r="E96" t="str">
        <f>INDEX(tblLand[Land],MATCH(B96,tblLand[VlagCd],0))</f>
        <v>Spanje</v>
      </c>
      <c r="F96">
        <f ca="1">SUM(F97:F104)</f>
        <v>0</v>
      </c>
      <c r="G96" t="str">
        <f>IF(tblTeams[[#This Row],[Nr]]="","",tblTeams[[#This Row],[Nr]]&amp;" "&amp;tblTeams[[#This Row],[Naam]])</f>
        <v>90 Movistar</v>
      </c>
    </row>
    <row r="97" spans="2:7" x14ac:dyDescent="0.3">
      <c r="B97" t="s">
        <v>314</v>
      </c>
      <c r="C97" t="s">
        <v>117</v>
      </c>
      <c r="D97">
        <f t="shared" si="1"/>
        <v>91</v>
      </c>
      <c r="E97" t="str">
        <f>INDEX(tblLand[Land],MATCH(B97,tblLand[VlagCd],0))</f>
        <v>Spanje</v>
      </c>
      <c r="F97">
        <f ca="1">INDEX(tblRenners[TotaalPunten],MATCH(tblTeams[[#This Row],[Nr]],tblRenners[Nr],0))</f>
        <v>0</v>
      </c>
      <c r="G97" t="str">
        <f>IF(tblTeams[[#This Row],[Nr]]="","",tblTeams[[#This Row],[Nr]]&amp;" "&amp;tblTeams[[#This Row],[Naam]])</f>
        <v>91 Alejandro Valverde</v>
      </c>
    </row>
    <row r="98" spans="2:7" x14ac:dyDescent="0.3">
      <c r="B98" t="s">
        <v>321</v>
      </c>
      <c r="C98" t="s">
        <v>346</v>
      </c>
      <c r="D98">
        <f t="shared" si="1"/>
        <v>92</v>
      </c>
      <c r="E98" t="str">
        <f>INDEX(tblLand[Land],MATCH(B98,tblLand[VlagCd],0))</f>
        <v>Italië</v>
      </c>
      <c r="F98">
        <f ca="1">INDEX(tblRenners[TotaalPunten],MATCH(tblTeams[[#This Row],[Nr]],tblRenners[Nr],0))</f>
        <v>0</v>
      </c>
      <c r="G98" t="str">
        <f>IF(tblTeams[[#This Row],[Nr]]="","",tblTeams[[#This Row],[Nr]]&amp;" "&amp;tblTeams[[#This Row],[Naam]])</f>
        <v>92 Dario Cataldo</v>
      </c>
    </row>
    <row r="99" spans="2:7" x14ac:dyDescent="0.3">
      <c r="B99" t="s">
        <v>314</v>
      </c>
      <c r="C99" t="s">
        <v>114</v>
      </c>
      <c r="D99">
        <f t="shared" si="1"/>
        <v>93</v>
      </c>
      <c r="E99" t="str">
        <f>INDEX(tblLand[Land],MATCH(B99,tblLand[VlagCd],0))</f>
        <v>Spanje</v>
      </c>
      <c r="F99">
        <f ca="1">INDEX(tblRenners[TotaalPunten],MATCH(tblTeams[[#This Row],[Nr]],tblRenners[Nr],0))</f>
        <v>0</v>
      </c>
      <c r="G99" t="str">
        <f>IF(tblTeams[[#This Row],[Nr]]="","",tblTeams[[#This Row],[Nr]]&amp;" "&amp;tblTeams[[#This Row],[Naam]])</f>
        <v>93 Imanol Erviti</v>
      </c>
    </row>
    <row r="100" spans="2:7" x14ac:dyDescent="0.3">
      <c r="B100" t="s">
        <v>314</v>
      </c>
      <c r="C100" t="s">
        <v>113</v>
      </c>
      <c r="D100">
        <f t="shared" si="1"/>
        <v>94</v>
      </c>
      <c r="E100" t="str">
        <f>INDEX(tblLand[Land],MATCH(B100,tblLand[VlagCd],0))</f>
        <v>Spanje</v>
      </c>
      <c r="F100">
        <f ca="1">INDEX(tblRenners[TotaalPunten],MATCH(tblTeams[[#This Row],[Nr]],tblRenners[Nr],0))</f>
        <v>0</v>
      </c>
      <c r="G100" t="str">
        <f>IF(tblTeams[[#This Row],[Nr]]="","",tblTeams[[#This Row],[Nr]]&amp;" "&amp;tblTeams[[#This Row],[Naam]])</f>
        <v>94 Enric Mas</v>
      </c>
    </row>
    <row r="101" spans="2:7" x14ac:dyDescent="0.3">
      <c r="B101" t="s">
        <v>340</v>
      </c>
      <c r="C101" t="s">
        <v>115</v>
      </c>
      <c r="D101">
        <f t="shared" si="1"/>
        <v>95</v>
      </c>
      <c r="E101" t="str">
        <f>INDEX(tblLand[Land],MATCH(B101,tblLand[VlagCd],0))</f>
        <v>Portugal</v>
      </c>
      <c r="F101">
        <f ca="1">INDEX(tblRenners[TotaalPunten],MATCH(tblTeams[[#This Row],[Nr]],tblRenners[Nr],0))</f>
        <v>0</v>
      </c>
      <c r="G101" t="str">
        <f>IF(tblTeams[[#This Row],[Nr]]="","",tblTeams[[#This Row],[Nr]]&amp;" "&amp;tblTeams[[#This Row],[Naam]])</f>
        <v>95 Nelson Oliveira</v>
      </c>
    </row>
    <row r="102" spans="2:7" x14ac:dyDescent="0.3">
      <c r="B102" t="s">
        <v>314</v>
      </c>
      <c r="C102" t="s">
        <v>116</v>
      </c>
      <c r="D102">
        <f t="shared" si="1"/>
        <v>96</v>
      </c>
      <c r="E102" t="str">
        <f>INDEX(tblLand[Land],MATCH(B102,tblLand[VlagCd],0))</f>
        <v>Spanje</v>
      </c>
      <c r="F102">
        <f ca="1">INDEX(tblRenners[TotaalPunten],MATCH(tblTeams[[#This Row],[Nr]],tblRenners[Nr],0))</f>
        <v>0</v>
      </c>
      <c r="G102" t="str">
        <f>IF(tblTeams[[#This Row],[Nr]]="","",tblTeams[[#This Row],[Nr]]&amp;" "&amp;tblTeams[[#This Row],[Naam]])</f>
        <v>96 José Joaquin Rojas</v>
      </c>
    </row>
    <row r="103" spans="2:7" x14ac:dyDescent="0.3">
      <c r="B103" t="s">
        <v>314</v>
      </c>
      <c r="C103" t="s">
        <v>347</v>
      </c>
      <c r="D103">
        <f t="shared" si="1"/>
        <v>97</v>
      </c>
      <c r="E103" t="str">
        <f>INDEX(tblLand[Land],MATCH(B103,tblLand[VlagCd],0))</f>
        <v>Spanje</v>
      </c>
      <c r="F103">
        <f ca="1">INDEX(tblRenners[TotaalPunten],MATCH(tblTeams[[#This Row],[Nr]],tblRenners[Nr],0))</f>
        <v>0</v>
      </c>
      <c r="G103" t="str">
        <f>IF(tblTeams[[#This Row],[Nr]]="","",tblTeams[[#This Row],[Nr]]&amp;" "&amp;tblTeams[[#This Row],[Naam]])</f>
        <v>97 Marc Soler</v>
      </c>
    </row>
    <row r="104" spans="2:7" x14ac:dyDescent="0.3">
      <c r="B104" t="s">
        <v>314</v>
      </c>
      <c r="C104" t="s">
        <v>118</v>
      </c>
      <c r="D104">
        <f t="shared" si="1"/>
        <v>98</v>
      </c>
      <c r="E104" t="str">
        <f>INDEX(tblLand[Land],MATCH(B104,tblLand[VlagCd],0))</f>
        <v>Spanje</v>
      </c>
      <c r="F104">
        <f ca="1">INDEX(tblRenners[TotaalPunten],MATCH(tblTeams[[#This Row],[Nr]],tblRenners[Nr],0))</f>
        <v>0</v>
      </c>
      <c r="G104" t="str">
        <f>IF(tblTeams[[#This Row],[Nr]]="","",tblTeams[[#This Row],[Nr]]&amp;" "&amp;tblTeams[[#This Row],[Naam]])</f>
        <v>98 Carlos Verona</v>
      </c>
    </row>
    <row r="105" spans="2:7" x14ac:dyDescent="0.3">
      <c r="F105" s="1"/>
      <c r="G105" t="str">
        <f>IF(tblTeams[[#This Row],[Nr]]="","",tblTeams[[#This Row],[Nr]]&amp;" "&amp;tblTeams[[#This Row],[Naam]])</f>
        <v/>
      </c>
    </row>
    <row r="106" spans="2:7" x14ac:dyDescent="0.3">
      <c r="B106" t="s">
        <v>342</v>
      </c>
      <c r="C106" s="2" t="s">
        <v>119</v>
      </c>
      <c r="D106">
        <v>100</v>
      </c>
      <c r="E106" t="str">
        <f>INDEX(tblLand[Land],MATCH(B106,tblLand[VlagCd],0))</f>
        <v>Verenigde Staten</v>
      </c>
      <c r="F106">
        <f ca="1">SUM(F107:F114)</f>
        <v>45</v>
      </c>
      <c r="G106" t="str">
        <f>IF(tblTeams[[#This Row],[Nr]]="","",tblTeams[[#This Row],[Nr]]&amp;" "&amp;tblTeams[[#This Row],[Naam]])</f>
        <v>100 Trek-Segafredo</v>
      </c>
    </row>
    <row r="107" spans="2:7" x14ac:dyDescent="0.3">
      <c r="B107" t="s">
        <v>329</v>
      </c>
      <c r="C107" t="s">
        <v>124</v>
      </c>
      <c r="D107">
        <f t="shared" si="1"/>
        <v>101</v>
      </c>
      <c r="E107" t="str">
        <f>INDEX(tblLand[Land],MATCH(B107,tblLand[VlagCd],0))</f>
        <v>Australië</v>
      </c>
      <c r="F107">
        <f ca="1">INDEX(tblRenners[TotaalPunten],MATCH(tblTeams[[#This Row],[Nr]],tblRenners[Nr],0))</f>
        <v>0</v>
      </c>
      <c r="G107" t="str">
        <f>IF(tblTeams[[#This Row],[Nr]]="","",tblTeams[[#This Row],[Nr]]&amp;" "&amp;tblTeams[[#This Row],[Naam]])</f>
        <v>101 Richie Porte</v>
      </c>
    </row>
    <row r="108" spans="2:7" x14ac:dyDescent="0.3">
      <c r="B108" t="s">
        <v>334</v>
      </c>
      <c r="C108" t="s">
        <v>120</v>
      </c>
      <c r="D108">
        <f t="shared" si="1"/>
        <v>102</v>
      </c>
      <c r="E108" t="str">
        <f>INDEX(tblLand[Land],MATCH(B108,tblLand[VlagCd],0))</f>
        <v>Denemarken</v>
      </c>
      <c r="F108">
        <f ca="1">INDEX(tblRenners[TotaalPunten],MATCH(tblTeams[[#This Row],[Nr]],tblRenners[Nr],0))</f>
        <v>0</v>
      </c>
      <c r="G108" t="str">
        <f>IF(tblTeams[[#This Row],[Nr]]="","",tblTeams[[#This Row],[Nr]]&amp;" "&amp;tblTeams[[#This Row],[Naam]])</f>
        <v>102 Niklas Eg</v>
      </c>
    </row>
    <row r="109" spans="2:7" x14ac:dyDescent="0.3">
      <c r="B109" t="s">
        <v>319</v>
      </c>
      <c r="C109" t="s">
        <v>121</v>
      </c>
      <c r="D109">
        <f t="shared" si="1"/>
        <v>103</v>
      </c>
      <c r="E109" t="str">
        <f>INDEX(tblLand[Land],MATCH(B109,tblLand[VlagCd],0))</f>
        <v>Frankrijk</v>
      </c>
      <c r="F109">
        <f ca="1">INDEX(tblRenners[TotaalPunten],MATCH(tblTeams[[#This Row],[Nr]],tblRenners[Nr],0))</f>
        <v>0</v>
      </c>
      <c r="G109" t="str">
        <f>IF(tblTeams[[#This Row],[Nr]]="","",tblTeams[[#This Row],[Nr]]&amp;" "&amp;tblTeams[[#This Row],[Naam]])</f>
        <v>103 Kenny Elissonde</v>
      </c>
    </row>
    <row r="110" spans="2:7" x14ac:dyDescent="0.3">
      <c r="B110" t="s">
        <v>318</v>
      </c>
      <c r="C110" t="s">
        <v>122</v>
      </c>
      <c r="D110">
        <f t="shared" si="1"/>
        <v>104</v>
      </c>
      <c r="E110" t="str">
        <f>INDEX(tblLand[Land],MATCH(B110,tblLand[VlagCd],0))</f>
        <v>Nederland</v>
      </c>
      <c r="F110">
        <f ca="1">INDEX(tblRenners[TotaalPunten],MATCH(tblTeams[[#This Row],[Nr]],tblRenners[Nr],0))</f>
        <v>7</v>
      </c>
      <c r="G110" t="str">
        <f>IF(tblTeams[[#This Row],[Nr]]="","",tblTeams[[#This Row],[Nr]]&amp;" "&amp;tblTeams[[#This Row],[Naam]])</f>
        <v>104 Bauke Mollema</v>
      </c>
    </row>
    <row r="111" spans="2:7" x14ac:dyDescent="0.3">
      <c r="B111" t="s">
        <v>334</v>
      </c>
      <c r="C111" t="s">
        <v>123</v>
      </c>
      <c r="D111">
        <f t="shared" si="1"/>
        <v>105</v>
      </c>
      <c r="E111" t="str">
        <f>INDEX(tblLand[Land],MATCH(B111,tblLand[VlagCd],0))</f>
        <v>Denemarken</v>
      </c>
      <c r="F111">
        <f ca="1">INDEX(tblRenners[TotaalPunten],MATCH(tblTeams[[#This Row],[Nr]],tblRenners[Nr],0))</f>
        <v>30</v>
      </c>
      <c r="G111" t="str">
        <f>IF(tblTeams[[#This Row],[Nr]]="","",tblTeams[[#This Row],[Nr]]&amp;" "&amp;tblTeams[[#This Row],[Naam]])</f>
        <v>105 Mads Pedersen</v>
      </c>
    </row>
    <row r="112" spans="2:7" x14ac:dyDescent="0.3">
      <c r="B112" t="s">
        <v>338</v>
      </c>
      <c r="C112" t="s">
        <v>125</v>
      </c>
      <c r="D112">
        <f t="shared" si="1"/>
        <v>106</v>
      </c>
      <c r="E112" t="str">
        <f>INDEX(tblLand[Land],MATCH(B112,tblLand[VlagCd],0))</f>
        <v>Letland</v>
      </c>
      <c r="F112">
        <f ca="1">INDEX(tblRenners[TotaalPunten],MATCH(tblTeams[[#This Row],[Nr]],tblRenners[Nr],0))</f>
        <v>0</v>
      </c>
      <c r="G112" t="str">
        <f>IF(tblTeams[[#This Row],[Nr]]="","",tblTeams[[#This Row],[Nr]]&amp;" "&amp;tblTeams[[#This Row],[Naam]])</f>
        <v>106 Toms Skujins</v>
      </c>
    </row>
    <row r="113" spans="2:7" x14ac:dyDescent="0.3">
      <c r="B113" t="s">
        <v>320</v>
      </c>
      <c r="C113" t="s">
        <v>126</v>
      </c>
      <c r="D113">
        <f t="shared" si="1"/>
        <v>107</v>
      </c>
      <c r="E113" t="str">
        <f>INDEX(tblLand[Land],MATCH(B113,tblLand[VlagCd],0))</f>
        <v>België</v>
      </c>
      <c r="F113">
        <f ca="1">INDEX(tblRenners[TotaalPunten],MATCH(tblTeams[[#This Row],[Nr]],tblRenners[Nr],0))</f>
        <v>1</v>
      </c>
      <c r="G113" t="str">
        <f>IF(tblTeams[[#This Row],[Nr]]="","",tblTeams[[#This Row],[Nr]]&amp;" "&amp;tblTeams[[#This Row],[Naam]])</f>
        <v>107 Jasper Stuyven</v>
      </c>
    </row>
    <row r="114" spans="2:7" x14ac:dyDescent="0.3">
      <c r="B114" t="s">
        <v>320</v>
      </c>
      <c r="C114" t="s">
        <v>127</v>
      </c>
      <c r="D114">
        <f t="shared" si="1"/>
        <v>108</v>
      </c>
      <c r="E114" t="str">
        <f>INDEX(tblLand[Land],MATCH(B114,tblLand[VlagCd],0))</f>
        <v>België</v>
      </c>
      <c r="F114">
        <f ca="1">INDEX(tblRenners[TotaalPunten],MATCH(tblTeams[[#This Row],[Nr]],tblRenners[Nr],0))</f>
        <v>7</v>
      </c>
      <c r="G114" t="str">
        <f>IF(tblTeams[[#This Row],[Nr]]="","",tblTeams[[#This Row],[Nr]]&amp;" "&amp;tblTeams[[#This Row],[Naam]])</f>
        <v>108 Edward Theuns</v>
      </c>
    </row>
    <row r="115" spans="2:7" x14ac:dyDescent="0.3">
      <c r="F115" s="1"/>
      <c r="G115" t="str">
        <f>IF(tblTeams[[#This Row],[Nr]]="","",tblTeams[[#This Row],[Nr]]&amp;" "&amp;tblTeams[[#This Row],[Naam]])</f>
        <v/>
      </c>
    </row>
    <row r="116" spans="2:7" x14ac:dyDescent="0.3">
      <c r="B116" t="s">
        <v>315</v>
      </c>
      <c r="C116" s="2" t="s">
        <v>128</v>
      </c>
      <c r="D116">
        <v>110</v>
      </c>
      <c r="E116" t="str">
        <f>INDEX(tblLand[Land],MATCH(B116,tblLand[VlagCd],0))</f>
        <v>Polen</v>
      </c>
      <c r="F116">
        <f ca="1">SUM(F117:F124)</f>
        <v>18</v>
      </c>
      <c r="G116" t="str">
        <f>IF(tblTeams[[#This Row],[Nr]]="","",tblTeams[[#This Row],[Nr]]&amp;" "&amp;tblTeams[[#This Row],[Naam]])</f>
        <v>110 CCC</v>
      </c>
    </row>
    <row r="117" spans="2:7" x14ac:dyDescent="0.3">
      <c r="B117" t="s">
        <v>320</v>
      </c>
      <c r="C117" t="s">
        <v>129</v>
      </c>
      <c r="D117">
        <f t="shared" si="1"/>
        <v>111</v>
      </c>
      <c r="E117" t="str">
        <f>INDEX(tblLand[Land],MATCH(B117,tblLand[VlagCd],0))</f>
        <v>België</v>
      </c>
      <c r="F117">
        <f ca="1">INDEX(tblRenners[TotaalPunten],MATCH(tblTeams[[#This Row],[Nr]],tblRenners[Nr],0))</f>
        <v>15</v>
      </c>
      <c r="G117" t="str">
        <f>IF(tblTeams[[#This Row],[Nr]]="","",tblTeams[[#This Row],[Nr]]&amp;" "&amp;tblTeams[[#This Row],[Naam]])</f>
        <v>111 Greg Van Avermaet</v>
      </c>
    </row>
    <row r="118" spans="2:7" x14ac:dyDescent="0.3">
      <c r="B118" t="s">
        <v>321</v>
      </c>
      <c r="C118" t="s">
        <v>130</v>
      </c>
      <c r="D118">
        <f t="shared" si="1"/>
        <v>112</v>
      </c>
      <c r="E118" t="str">
        <f>INDEX(tblLand[Land],MATCH(B118,tblLand[VlagCd],0))</f>
        <v>Italië</v>
      </c>
      <c r="F118">
        <f ca="1">INDEX(tblRenners[TotaalPunten],MATCH(tblTeams[[#This Row],[Nr]],tblRenners[Nr],0))</f>
        <v>0</v>
      </c>
      <c r="G118" t="str">
        <f>IF(tblTeams[[#This Row],[Nr]]="","",tblTeams[[#This Row],[Nr]]&amp;" "&amp;tblTeams[[#This Row],[Naam]])</f>
        <v>112 Alessandro De Marchi</v>
      </c>
    </row>
    <row r="119" spans="2:7" x14ac:dyDescent="0.3">
      <c r="B119" t="s">
        <v>322</v>
      </c>
      <c r="C119" t="s">
        <v>131</v>
      </c>
      <c r="D119">
        <f t="shared" si="1"/>
        <v>113</v>
      </c>
      <c r="E119" t="str">
        <f>INDEX(tblLand[Land],MATCH(B119,tblLand[VlagCd],0))</f>
        <v>Duitsland</v>
      </c>
      <c r="F119">
        <f ca="1">INDEX(tblRenners[TotaalPunten],MATCH(tblTeams[[#This Row],[Nr]],tblRenners[Nr],0))</f>
        <v>0</v>
      </c>
      <c r="G119" t="str">
        <f>IF(tblTeams[[#This Row],[Nr]]="","",tblTeams[[#This Row],[Nr]]&amp;" "&amp;tblTeams[[#This Row],[Naam]])</f>
        <v>113 Simon Geschke</v>
      </c>
    </row>
    <row r="120" spans="2:7" x14ac:dyDescent="0.3">
      <c r="B120" t="s">
        <v>333</v>
      </c>
      <c r="C120" t="s">
        <v>132</v>
      </c>
      <c r="D120">
        <f t="shared" si="1"/>
        <v>114</v>
      </c>
      <c r="E120" t="str">
        <f>INDEX(tblLand[Land],MATCH(B120,tblLand[VlagCd],0))</f>
        <v>Tsjechische Republiek</v>
      </c>
      <c r="F120">
        <f ca="1">INDEX(tblRenners[TotaalPunten],MATCH(tblTeams[[#This Row],[Nr]],tblRenners[Nr],0))</f>
        <v>0</v>
      </c>
      <c r="G120" t="str">
        <f>IF(tblTeams[[#This Row],[Nr]]="","",tblTeams[[#This Row],[Nr]]&amp;" "&amp;tblTeams[[#This Row],[Naam]])</f>
        <v>114 Jan Hirt</v>
      </c>
    </row>
    <row r="121" spans="2:7" x14ac:dyDescent="0.3">
      <c r="B121" t="s">
        <v>322</v>
      </c>
      <c r="C121" t="s">
        <v>133</v>
      </c>
      <c r="D121">
        <f t="shared" si="1"/>
        <v>115</v>
      </c>
      <c r="E121" t="str">
        <f>INDEX(tblLand[Land],MATCH(B121,tblLand[VlagCd],0))</f>
        <v>Duitsland</v>
      </c>
      <c r="F121">
        <f ca="1">INDEX(tblRenners[TotaalPunten],MATCH(tblTeams[[#This Row],[Nr]],tblRenners[Nr],0))</f>
        <v>0</v>
      </c>
      <c r="G121" t="str">
        <f>IF(tblTeams[[#This Row],[Nr]]="","",tblTeams[[#This Row],[Nr]]&amp;" "&amp;tblTeams[[#This Row],[Naam]])</f>
        <v>115 Jonas Koch</v>
      </c>
    </row>
    <row r="122" spans="2:7" x14ac:dyDescent="0.3">
      <c r="B122" t="s">
        <v>332</v>
      </c>
      <c r="C122" t="s">
        <v>134</v>
      </c>
      <c r="D122">
        <f t="shared" si="1"/>
        <v>116</v>
      </c>
      <c r="E122" t="str">
        <f>INDEX(tblLand[Land],MATCH(B122,tblLand[VlagCd],0))</f>
        <v>Zwitserland</v>
      </c>
      <c r="F122">
        <f ca="1">INDEX(tblRenners[TotaalPunten],MATCH(tblTeams[[#This Row],[Nr]],tblRenners[Nr],0))</f>
        <v>0</v>
      </c>
      <c r="G122" t="str">
        <f>IF(tblTeams[[#This Row],[Nr]]="","",tblTeams[[#This Row],[Nr]]&amp;" "&amp;tblTeams[[#This Row],[Naam]])</f>
        <v>116 Michael Schär</v>
      </c>
    </row>
    <row r="123" spans="2:7" x14ac:dyDescent="0.3">
      <c r="B123" t="s">
        <v>321</v>
      </c>
      <c r="C123" t="s">
        <v>135</v>
      </c>
      <c r="D123">
        <f t="shared" si="1"/>
        <v>117</v>
      </c>
      <c r="E123" t="str">
        <f>INDEX(tblLand[Land],MATCH(B123,tblLand[VlagCd],0))</f>
        <v>Italië</v>
      </c>
      <c r="F123">
        <f ca="1">INDEX(tblRenners[TotaalPunten],MATCH(tblTeams[[#This Row],[Nr]],tblRenners[Nr],0))</f>
        <v>3</v>
      </c>
      <c r="G123" t="str">
        <f>IF(tblTeams[[#This Row],[Nr]]="","",tblTeams[[#This Row],[Nr]]&amp;" "&amp;tblTeams[[#This Row],[Naam]])</f>
        <v>117 Matteo Trentin</v>
      </c>
    </row>
    <row r="124" spans="2:7" x14ac:dyDescent="0.3">
      <c r="B124" t="s">
        <v>317</v>
      </c>
      <c r="C124" t="s">
        <v>136</v>
      </c>
      <c r="D124">
        <f t="shared" si="1"/>
        <v>118</v>
      </c>
      <c r="E124" t="str">
        <f>INDEX(tblLand[Land],MATCH(B124,tblLand[VlagCd],0))</f>
        <v>Rusland</v>
      </c>
      <c r="F124">
        <f ca="1">INDEX(tblRenners[TotaalPunten],MATCH(tblTeams[[#This Row],[Nr]],tblRenners[Nr],0))</f>
        <v>0</v>
      </c>
      <c r="G124" t="str">
        <f>IF(tblTeams[[#This Row],[Nr]]="","",tblTeams[[#This Row],[Nr]]&amp;" "&amp;tblTeams[[#This Row],[Naam]])</f>
        <v>118 Ilnur Zakarin</v>
      </c>
    </row>
    <row r="125" spans="2:7" x14ac:dyDescent="0.3">
      <c r="F125" s="1"/>
      <c r="G125" t="str">
        <f>IF(tblTeams[[#This Row],[Nr]]="","",tblTeams[[#This Row],[Nr]]&amp;" "&amp;tblTeams[[#This Row],[Naam]])</f>
        <v/>
      </c>
    </row>
    <row r="126" spans="2:7" x14ac:dyDescent="0.3">
      <c r="B126" t="s">
        <v>319</v>
      </c>
      <c r="C126" s="2" t="s">
        <v>137</v>
      </c>
      <c r="D126">
        <v>120</v>
      </c>
      <c r="E126" t="str">
        <f>INDEX(tblLand[Land],MATCH(B126,tblLand[VlagCd],0))</f>
        <v>Frankrijk</v>
      </c>
      <c r="F126">
        <f ca="1">SUM(F127:F134)</f>
        <v>7</v>
      </c>
      <c r="G126" t="str">
        <f>IF(tblTeams[[#This Row],[Nr]]="","",tblTeams[[#This Row],[Nr]]&amp;" "&amp;tblTeams[[#This Row],[Naam]])</f>
        <v>120 Cofidis</v>
      </c>
    </row>
    <row r="127" spans="2:7" x14ac:dyDescent="0.3">
      <c r="B127" t="s">
        <v>319</v>
      </c>
      <c r="C127" t="s">
        <v>143</v>
      </c>
      <c r="D127">
        <f t="shared" si="1"/>
        <v>121</v>
      </c>
      <c r="E127" t="str">
        <f>INDEX(tblLand[Land],MATCH(B127,tblLand[VlagCd],0))</f>
        <v>Frankrijk</v>
      </c>
      <c r="F127">
        <f ca="1">INDEX(tblRenners[TotaalPunten],MATCH(tblTeams[[#This Row],[Nr]],tblRenners[Nr],0))</f>
        <v>0</v>
      </c>
      <c r="G127" t="str">
        <f>IF(tblTeams[[#This Row],[Nr]]="","",tblTeams[[#This Row],[Nr]]&amp;" "&amp;tblTeams[[#This Row],[Naam]])</f>
        <v>121 Guillaume Martin</v>
      </c>
    </row>
    <row r="128" spans="2:7" x14ac:dyDescent="0.3">
      <c r="B128" t="s">
        <v>321</v>
      </c>
      <c r="C128" t="s">
        <v>139</v>
      </c>
      <c r="D128">
        <f t="shared" si="1"/>
        <v>122</v>
      </c>
      <c r="E128" t="str">
        <f>INDEX(tblLand[Land],MATCH(B128,tblLand[VlagCd],0))</f>
        <v>Italië</v>
      </c>
      <c r="F128">
        <f ca="1">INDEX(tblRenners[TotaalPunten],MATCH(tblTeams[[#This Row],[Nr]],tblRenners[Nr],0))</f>
        <v>0</v>
      </c>
      <c r="G128" t="str">
        <f>IF(tblTeams[[#This Row],[Nr]]="","",tblTeams[[#This Row],[Nr]]&amp;" "&amp;tblTeams[[#This Row],[Naam]])</f>
        <v>122 Simone Consonni</v>
      </c>
    </row>
    <row r="129" spans="2:7" x14ac:dyDescent="0.3">
      <c r="B129" t="s">
        <v>319</v>
      </c>
      <c r="C129" t="s">
        <v>140</v>
      </c>
      <c r="D129">
        <f t="shared" si="1"/>
        <v>123</v>
      </c>
      <c r="E129" t="str">
        <f>INDEX(tblLand[Land],MATCH(B129,tblLand[VlagCd],0))</f>
        <v>Frankrijk</v>
      </c>
      <c r="F129">
        <f ca="1">INDEX(tblRenners[TotaalPunten],MATCH(tblTeams[[#This Row],[Nr]],tblRenners[Nr],0))</f>
        <v>0</v>
      </c>
      <c r="G129" t="str">
        <f>IF(tblTeams[[#This Row],[Nr]]="","",tblTeams[[#This Row],[Nr]]&amp;" "&amp;tblTeams[[#This Row],[Naam]])</f>
        <v>123 Nicolas Edet</v>
      </c>
    </row>
    <row r="130" spans="2:7" x14ac:dyDescent="0.3">
      <c r="B130" t="s">
        <v>314</v>
      </c>
      <c r="C130" t="s">
        <v>141</v>
      </c>
      <c r="D130">
        <f t="shared" si="1"/>
        <v>124</v>
      </c>
      <c r="E130" t="str">
        <f>INDEX(tblLand[Land],MATCH(B130,tblLand[VlagCd],0))</f>
        <v>Spanje</v>
      </c>
      <c r="F130">
        <f ca="1">INDEX(tblRenners[TotaalPunten],MATCH(tblTeams[[#This Row],[Nr]],tblRenners[Nr],0))</f>
        <v>0</v>
      </c>
      <c r="G130" t="str">
        <f>IF(tblTeams[[#This Row],[Nr]]="","",tblTeams[[#This Row],[Nr]]&amp;" "&amp;tblTeams[[#This Row],[Naam]])</f>
        <v>124 Jesús Herrada</v>
      </c>
    </row>
    <row r="131" spans="2:7" x14ac:dyDescent="0.3">
      <c r="B131" t="s">
        <v>319</v>
      </c>
      <c r="C131" t="s">
        <v>142</v>
      </c>
      <c r="D131">
        <f t="shared" si="1"/>
        <v>125</v>
      </c>
      <c r="E131" t="str">
        <f>INDEX(tblLand[Land],MATCH(B131,tblLand[VlagCd],0))</f>
        <v>Frankrijk</v>
      </c>
      <c r="F131">
        <f ca="1">INDEX(tblRenners[TotaalPunten],MATCH(tblTeams[[#This Row],[Nr]],tblRenners[Nr],0))</f>
        <v>0</v>
      </c>
      <c r="G131" t="str">
        <f>IF(tblTeams[[#This Row],[Nr]]="","",tblTeams[[#This Row],[Nr]]&amp;" "&amp;tblTeams[[#This Row],[Naam]])</f>
        <v>125 Christophe Laporte</v>
      </c>
    </row>
    <row r="132" spans="2:7" x14ac:dyDescent="0.3">
      <c r="B132" t="s">
        <v>319</v>
      </c>
      <c r="C132" t="s">
        <v>144</v>
      </c>
      <c r="D132">
        <f t="shared" si="1"/>
        <v>126</v>
      </c>
      <c r="E132" t="str">
        <f>INDEX(tblLand[Land],MATCH(B132,tblLand[VlagCd],0))</f>
        <v>Frankrijk</v>
      </c>
      <c r="F132">
        <f ca="1">INDEX(tblRenners[TotaalPunten],MATCH(tblTeams[[#This Row],[Nr]],tblRenners[Nr],0))</f>
        <v>0</v>
      </c>
      <c r="G132" t="str">
        <f>IF(tblTeams[[#This Row],[Nr]]="","",tblTeams[[#This Row],[Nr]]&amp;" "&amp;tblTeams[[#This Row],[Naam]])</f>
        <v>126 Anthony Perez</v>
      </c>
    </row>
    <row r="133" spans="2:7" x14ac:dyDescent="0.3">
      <c r="B133" t="s">
        <v>319</v>
      </c>
      <c r="C133" t="s">
        <v>145</v>
      </c>
      <c r="D133">
        <f t="shared" si="1"/>
        <v>127</v>
      </c>
      <c r="E133" t="str">
        <f>INDEX(tblLand[Land],MATCH(B133,tblLand[VlagCd],0))</f>
        <v>Frankrijk</v>
      </c>
      <c r="F133">
        <f ca="1">INDEX(tblRenners[TotaalPunten],MATCH(tblTeams[[#This Row],[Nr]],tblRenners[Nr],0))</f>
        <v>0</v>
      </c>
      <c r="G133" t="str">
        <f>IF(tblTeams[[#This Row],[Nr]]="","",tblTeams[[#This Row],[Nr]]&amp;" "&amp;tblTeams[[#This Row],[Naam]])</f>
        <v>127 Pierre Luc Périchon</v>
      </c>
    </row>
    <row r="134" spans="2:7" x14ac:dyDescent="0.3">
      <c r="B134" t="s">
        <v>321</v>
      </c>
      <c r="C134" t="s">
        <v>138</v>
      </c>
      <c r="D134">
        <f t="shared" si="1"/>
        <v>128</v>
      </c>
      <c r="E134" t="str">
        <f>INDEX(tblLand[Land],MATCH(B134,tblLand[VlagCd],0))</f>
        <v>Italië</v>
      </c>
      <c r="F134">
        <f ca="1">INDEX(tblRenners[TotaalPunten],MATCH(tblTeams[[#This Row],[Nr]],tblRenners[Nr],0))</f>
        <v>7</v>
      </c>
      <c r="G134" t="str">
        <f>IF(tblTeams[[#This Row],[Nr]]="","",tblTeams[[#This Row],[Nr]]&amp;" "&amp;tblTeams[[#This Row],[Naam]])</f>
        <v>128 Elia Viviani</v>
      </c>
    </row>
    <row r="135" spans="2:7" x14ac:dyDescent="0.3">
      <c r="F135" s="1"/>
      <c r="G135" t="str">
        <f>IF(tblTeams[[#This Row],[Nr]]="","",tblTeams[[#This Row],[Nr]]&amp;" "&amp;tblTeams[[#This Row],[Naam]])</f>
        <v/>
      </c>
    </row>
    <row r="136" spans="2:7" x14ac:dyDescent="0.3">
      <c r="B136" t="s">
        <v>327</v>
      </c>
      <c r="C136" s="2" t="s">
        <v>146</v>
      </c>
      <c r="D136">
        <v>130</v>
      </c>
      <c r="E136" t="str">
        <f>INDEX(tblLand[Land],MATCH(B136,tblLand[VlagCd],0))</f>
        <v>Arabische Emiraten</v>
      </c>
      <c r="F136">
        <f ca="1">SUM(F137:F144)</f>
        <v>53</v>
      </c>
      <c r="G136" t="str">
        <f>IF(tblTeams[[#This Row],[Nr]]="","",tblTeams[[#This Row],[Nr]]&amp;" "&amp;tblTeams[[#This Row],[Naam]])</f>
        <v>130 UAE Emirates</v>
      </c>
    </row>
    <row r="137" spans="2:7" x14ac:dyDescent="0.3">
      <c r="B137" t="s">
        <v>324</v>
      </c>
      <c r="C137" t="s">
        <v>147</v>
      </c>
      <c r="D137">
        <f t="shared" ref="D137:D198" si="2">D136+1</f>
        <v>131</v>
      </c>
      <c r="E137" t="str">
        <f>INDEX(tblLand[Land],MATCH(B137,tblLand[VlagCd],0))</f>
        <v>Slovenië</v>
      </c>
      <c r="F137">
        <f ca="1">INDEX(tblRenners[TotaalPunten],MATCH(tblTeams[[#This Row],[Nr]],tblRenners[Nr],0))</f>
        <v>3</v>
      </c>
      <c r="G137" t="str">
        <f>IF(tblTeams[[#This Row],[Nr]]="","",tblTeams[[#This Row],[Nr]]&amp;" "&amp;tblTeams[[#This Row],[Naam]])</f>
        <v>131 Tadej Pogacar</v>
      </c>
    </row>
    <row r="138" spans="2:7" x14ac:dyDescent="0.3">
      <c r="B138" t="s">
        <v>321</v>
      </c>
      <c r="C138" t="s">
        <v>148</v>
      </c>
      <c r="D138">
        <f t="shared" si="2"/>
        <v>132</v>
      </c>
      <c r="E138" t="str">
        <f>INDEX(tblLand[Land],MATCH(B138,tblLand[VlagCd],0))</f>
        <v>Italië</v>
      </c>
      <c r="F138">
        <f ca="1">INDEX(tblRenners[TotaalPunten],MATCH(tblTeams[[#This Row],[Nr]],tblRenners[Nr],0))</f>
        <v>0</v>
      </c>
      <c r="G138" t="str">
        <f>IF(tblTeams[[#This Row],[Nr]]="","",tblTeams[[#This Row],[Nr]]&amp;" "&amp;tblTeams[[#This Row],[Naam]])</f>
        <v>132 Fabio Aru</v>
      </c>
    </row>
    <row r="139" spans="2:7" x14ac:dyDescent="0.3">
      <c r="B139" t="s">
        <v>314</v>
      </c>
      <c r="C139" t="s">
        <v>149</v>
      </c>
      <c r="D139">
        <f t="shared" si="2"/>
        <v>133</v>
      </c>
      <c r="E139" t="str">
        <f>INDEX(tblLand[Land],MATCH(B139,tblLand[VlagCd],0))</f>
        <v>Spanje</v>
      </c>
      <c r="F139">
        <f ca="1">INDEX(tblRenners[TotaalPunten],MATCH(tblTeams[[#This Row],[Nr]],tblRenners[Nr],0))</f>
        <v>0</v>
      </c>
      <c r="G139" t="str">
        <f>IF(tblTeams[[#This Row],[Nr]]="","",tblTeams[[#This Row],[Nr]]&amp;" "&amp;tblTeams[[#This Row],[Naam]])</f>
        <v>133 David De la Cruz</v>
      </c>
    </row>
    <row r="140" spans="2:7" x14ac:dyDescent="0.3">
      <c r="B140" t="s">
        <v>321</v>
      </c>
      <c r="C140" t="s">
        <v>150</v>
      </c>
      <c r="D140">
        <f t="shared" si="2"/>
        <v>134</v>
      </c>
      <c r="E140" t="str">
        <f>INDEX(tblLand[Land],MATCH(B140,tblLand[VlagCd],0))</f>
        <v>Italië</v>
      </c>
      <c r="F140">
        <f ca="1">INDEX(tblRenners[TotaalPunten],MATCH(tblTeams[[#This Row],[Nr]],tblRenners[Nr],0))</f>
        <v>0</v>
      </c>
      <c r="G140" t="str">
        <f>IF(tblTeams[[#This Row],[Nr]]="","",tblTeams[[#This Row],[Nr]]&amp;" "&amp;tblTeams[[#This Row],[Naam]])</f>
        <v>134 Davide Formolo</v>
      </c>
    </row>
    <row r="141" spans="2:7" x14ac:dyDescent="0.3">
      <c r="B141" t="s">
        <v>323</v>
      </c>
      <c r="C141" t="s">
        <v>151</v>
      </c>
      <c r="D141">
        <f t="shared" si="2"/>
        <v>135</v>
      </c>
      <c r="E141" t="str">
        <f>INDEX(tblLand[Land],MATCH(B141,tblLand[VlagCd],0))</f>
        <v>Noorwegen</v>
      </c>
      <c r="F141">
        <f ca="1">INDEX(tblRenners[TotaalPunten],MATCH(tblTeams[[#This Row],[Nr]],tblRenners[Nr],0))</f>
        <v>50</v>
      </c>
      <c r="G141" t="str">
        <f>IF(tblTeams[[#This Row],[Nr]]="","",tblTeams[[#This Row],[Nr]]&amp;" "&amp;tblTeams[[#This Row],[Naam]])</f>
        <v>135 Alexander Kristoff</v>
      </c>
    </row>
    <row r="142" spans="2:7" x14ac:dyDescent="0.3">
      <c r="B142" t="s">
        <v>323</v>
      </c>
      <c r="C142" t="s">
        <v>152</v>
      </c>
      <c r="D142">
        <f t="shared" si="2"/>
        <v>136</v>
      </c>
      <c r="E142" t="str">
        <f>INDEX(tblLand[Land],MATCH(B142,tblLand[VlagCd],0))</f>
        <v>Noorwegen</v>
      </c>
      <c r="F142">
        <f ca="1">INDEX(tblRenners[TotaalPunten],MATCH(tblTeams[[#This Row],[Nr]],tblRenners[Nr],0))</f>
        <v>0</v>
      </c>
      <c r="G142" t="str">
        <f>IF(tblTeams[[#This Row],[Nr]]="","",tblTeams[[#This Row],[Nr]]&amp;" "&amp;tblTeams[[#This Row],[Naam]])</f>
        <v>136 Vegard Stake Laengen</v>
      </c>
    </row>
    <row r="143" spans="2:7" x14ac:dyDescent="0.3">
      <c r="B143" t="s">
        <v>321</v>
      </c>
      <c r="C143" t="s">
        <v>153</v>
      </c>
      <c r="D143">
        <f t="shared" si="2"/>
        <v>137</v>
      </c>
      <c r="E143" t="str">
        <f>INDEX(tblLand[Land],MATCH(B143,tblLand[VlagCd],0))</f>
        <v>Italië</v>
      </c>
      <c r="F143">
        <f ca="1">INDEX(tblRenners[TotaalPunten],MATCH(tblTeams[[#This Row],[Nr]],tblRenners[Nr],0))</f>
        <v>0</v>
      </c>
      <c r="G143" t="str">
        <f>IF(tblTeams[[#This Row],[Nr]]="","",tblTeams[[#This Row],[Nr]]&amp;" "&amp;tblTeams[[#This Row],[Naam]])</f>
        <v>137 Marco Marcato</v>
      </c>
    </row>
    <row r="144" spans="2:7" x14ac:dyDescent="0.3">
      <c r="B144" t="s">
        <v>324</v>
      </c>
      <c r="C144" t="s">
        <v>154</v>
      </c>
      <c r="D144">
        <f t="shared" si="2"/>
        <v>138</v>
      </c>
      <c r="E144" t="str">
        <f>INDEX(tblLand[Land],MATCH(B144,tblLand[VlagCd],0))</f>
        <v>Slovenië</v>
      </c>
      <c r="F144">
        <f ca="1">INDEX(tblRenners[TotaalPunten],MATCH(tblTeams[[#This Row],[Nr]],tblRenners[Nr],0))</f>
        <v>0</v>
      </c>
      <c r="G144" t="str">
        <f>IF(tblTeams[[#This Row],[Nr]]="","",tblTeams[[#This Row],[Nr]]&amp;" "&amp;tblTeams[[#This Row],[Naam]])</f>
        <v>138 Jan Polanc</v>
      </c>
    </row>
    <row r="145" spans="2:7" x14ac:dyDescent="0.3">
      <c r="F145" s="1"/>
      <c r="G145" t="str">
        <f>IF(tblTeams[[#This Row],[Nr]]="","",tblTeams[[#This Row],[Nr]]&amp;" "&amp;tblTeams[[#This Row],[Naam]])</f>
        <v/>
      </c>
    </row>
    <row r="146" spans="2:7" x14ac:dyDescent="0.3">
      <c r="B146" t="s">
        <v>337</v>
      </c>
      <c r="C146" s="2" t="s">
        <v>155</v>
      </c>
      <c r="D146">
        <v>140</v>
      </c>
      <c r="E146" t="str">
        <f>INDEX(tblLand[Land],MATCH(B146,tblLand[VlagCd],0))</f>
        <v>Kazachstan</v>
      </c>
      <c r="F146">
        <f ca="1">SUM(F147:F154)</f>
        <v>5</v>
      </c>
      <c r="G146" t="str">
        <f>IF(tblTeams[[#This Row],[Nr]]="","",tblTeams[[#This Row],[Nr]]&amp;" "&amp;tblTeams[[#This Row],[Naam]])</f>
        <v>140 Astana</v>
      </c>
    </row>
    <row r="147" spans="2:7" x14ac:dyDescent="0.3">
      <c r="B147" t="s">
        <v>311</v>
      </c>
      <c r="C147" t="s">
        <v>156</v>
      </c>
      <c r="D147">
        <f t="shared" si="2"/>
        <v>141</v>
      </c>
      <c r="E147" t="str">
        <f>INDEX(tblLand[Land],MATCH(B147,tblLand[VlagCd],0))</f>
        <v>Colombia</v>
      </c>
      <c r="F147">
        <f ca="1">INDEX(tblRenners[TotaalPunten],MATCH(tblTeams[[#This Row],[Nr]],tblRenners[Nr],0))</f>
        <v>0</v>
      </c>
      <c r="G147" t="str">
        <f>IF(tblTeams[[#This Row],[Nr]]="","",tblTeams[[#This Row],[Nr]]&amp;" "&amp;tblTeams[[#This Row],[Naam]])</f>
        <v>141 Miguel Ángel López</v>
      </c>
    </row>
    <row r="148" spans="2:7" x14ac:dyDescent="0.3">
      <c r="B148" t="s">
        <v>314</v>
      </c>
      <c r="C148" t="s">
        <v>157</v>
      </c>
      <c r="D148">
        <f t="shared" si="2"/>
        <v>142</v>
      </c>
      <c r="E148" t="str">
        <f>INDEX(tblLand[Land],MATCH(B148,tblLand[VlagCd],0))</f>
        <v>Spanje</v>
      </c>
      <c r="F148">
        <f ca="1">INDEX(tblRenners[TotaalPunten],MATCH(tblTeams[[#This Row],[Nr]],tblRenners[Nr],0))</f>
        <v>0</v>
      </c>
      <c r="G148" t="str">
        <f>IF(tblTeams[[#This Row],[Nr]]="","",tblTeams[[#This Row],[Nr]]&amp;" "&amp;tblTeams[[#This Row],[Naam]])</f>
        <v>142 Omar Fraile</v>
      </c>
    </row>
    <row r="149" spans="2:7" x14ac:dyDescent="0.3">
      <c r="B149" t="s">
        <v>331</v>
      </c>
      <c r="C149" t="s">
        <v>158</v>
      </c>
      <c r="D149">
        <f t="shared" si="2"/>
        <v>143</v>
      </c>
      <c r="E149" t="str">
        <f>INDEX(tblLand[Land],MATCH(B149,tblLand[VlagCd],0))</f>
        <v>Canada</v>
      </c>
      <c r="F149">
        <f ca="1">INDEX(tblRenners[TotaalPunten],MATCH(tblTeams[[#This Row],[Nr]],tblRenners[Nr],0))</f>
        <v>0</v>
      </c>
      <c r="G149" t="str">
        <f>IF(tblTeams[[#This Row],[Nr]]="","",tblTeams[[#This Row],[Nr]]&amp;" "&amp;tblTeams[[#This Row],[Naam]])</f>
        <v>143 Hugo Houle</v>
      </c>
    </row>
    <row r="150" spans="2:7" x14ac:dyDescent="0.3">
      <c r="B150" t="s">
        <v>314</v>
      </c>
      <c r="C150" t="s">
        <v>159</v>
      </c>
      <c r="D150">
        <f t="shared" si="2"/>
        <v>144</v>
      </c>
      <c r="E150" t="str">
        <f>INDEX(tblLand[Land],MATCH(B150,tblLand[VlagCd],0))</f>
        <v>Spanje</v>
      </c>
      <c r="F150">
        <f ca="1">INDEX(tblRenners[TotaalPunten],MATCH(tblTeams[[#This Row],[Nr]],tblRenners[Nr],0))</f>
        <v>0</v>
      </c>
      <c r="G150" t="str">
        <f>IF(tblTeams[[#This Row],[Nr]]="","",tblTeams[[#This Row],[Nr]]&amp;" "&amp;tblTeams[[#This Row],[Naam]])</f>
        <v>144 Gorka Izagirre</v>
      </c>
    </row>
    <row r="151" spans="2:7" x14ac:dyDescent="0.3">
      <c r="B151" t="s">
        <v>314</v>
      </c>
      <c r="C151" t="s">
        <v>160</v>
      </c>
      <c r="D151">
        <f t="shared" si="2"/>
        <v>145</v>
      </c>
      <c r="E151" t="str">
        <f>INDEX(tblLand[Land],MATCH(B151,tblLand[VlagCd],0))</f>
        <v>Spanje</v>
      </c>
      <c r="F151">
        <f ca="1">INDEX(tblRenners[TotaalPunten],MATCH(tblTeams[[#This Row],[Nr]],tblRenners[Nr],0))</f>
        <v>0</v>
      </c>
      <c r="G151" t="str">
        <f>IF(tblTeams[[#This Row],[Nr]]="","",tblTeams[[#This Row],[Nr]]&amp;" "&amp;tblTeams[[#This Row],[Naam]])</f>
        <v>145 Ion Izagirre</v>
      </c>
    </row>
    <row r="152" spans="2:7" x14ac:dyDescent="0.3">
      <c r="B152" t="s">
        <v>337</v>
      </c>
      <c r="C152" t="s">
        <v>161</v>
      </c>
      <c r="D152">
        <f t="shared" si="2"/>
        <v>146</v>
      </c>
      <c r="E152" t="str">
        <f>INDEX(tblLand[Land],MATCH(B152,tblLand[VlagCd],0))</f>
        <v>Kazachstan</v>
      </c>
      <c r="F152">
        <f ca="1">INDEX(tblRenners[TotaalPunten],MATCH(tblTeams[[#This Row],[Nr]],tblRenners[Nr],0))</f>
        <v>5</v>
      </c>
      <c r="G152" t="str">
        <f>IF(tblTeams[[#This Row],[Nr]]="","",tblTeams[[#This Row],[Nr]]&amp;" "&amp;tblTeams[[#This Row],[Naam]])</f>
        <v>146 Alexey Lutsenko</v>
      </c>
    </row>
    <row r="153" spans="2:7" x14ac:dyDescent="0.3">
      <c r="B153" t="s">
        <v>314</v>
      </c>
      <c r="C153" t="s">
        <v>162</v>
      </c>
      <c r="D153">
        <f t="shared" si="2"/>
        <v>147</v>
      </c>
      <c r="E153" t="str">
        <f>INDEX(tblLand[Land],MATCH(B153,tblLand[VlagCd],0))</f>
        <v>Spanje</v>
      </c>
      <c r="F153">
        <f ca="1">INDEX(tblRenners[TotaalPunten],MATCH(tblTeams[[#This Row],[Nr]],tblRenners[Nr],0))</f>
        <v>0</v>
      </c>
      <c r="G153" t="str">
        <f>IF(tblTeams[[#This Row],[Nr]]="","",tblTeams[[#This Row],[Nr]]&amp;" "&amp;tblTeams[[#This Row],[Naam]])</f>
        <v>147 Luis Léon Sánchez</v>
      </c>
    </row>
    <row r="154" spans="2:7" x14ac:dyDescent="0.3">
      <c r="B154" t="s">
        <v>311</v>
      </c>
      <c r="C154" t="s">
        <v>163</v>
      </c>
      <c r="D154">
        <f t="shared" si="2"/>
        <v>148</v>
      </c>
      <c r="E154" t="str">
        <f>INDEX(tblLand[Land],MATCH(B154,tblLand[VlagCd],0))</f>
        <v>Colombia</v>
      </c>
      <c r="F154">
        <f ca="1">INDEX(tblRenners[TotaalPunten],MATCH(tblTeams[[#This Row],[Nr]],tblRenners[Nr],0))</f>
        <v>0</v>
      </c>
      <c r="G154" t="str">
        <f>IF(tblTeams[[#This Row],[Nr]]="","",tblTeams[[#This Row],[Nr]]&amp;" "&amp;tblTeams[[#This Row],[Naam]])</f>
        <v>148 Harold Tejeda</v>
      </c>
    </row>
    <row r="155" spans="2:7" x14ac:dyDescent="0.3">
      <c r="F155" s="1"/>
      <c r="G155" t="str">
        <f>IF(tblTeams[[#This Row],[Nr]]="","",tblTeams[[#This Row],[Nr]]&amp;" "&amp;tblTeams[[#This Row],[Naam]])</f>
        <v/>
      </c>
    </row>
    <row r="156" spans="2:7" x14ac:dyDescent="0.3">
      <c r="B156" t="s">
        <v>320</v>
      </c>
      <c r="C156" s="2" t="s">
        <v>164</v>
      </c>
      <c r="D156">
        <v>150</v>
      </c>
      <c r="E156" t="str">
        <f>INDEX(tblLand[Land],MATCH(B156,tblLand[VlagCd],0))</f>
        <v>België</v>
      </c>
      <c r="F156">
        <f ca="1">SUM(F157:F164)</f>
        <v>50</v>
      </c>
      <c r="G156" t="str">
        <f>IF(tblTeams[[#This Row],[Nr]]="","",tblTeams[[#This Row],[Nr]]&amp;" "&amp;tblTeams[[#This Row],[Naam]])</f>
        <v>150 Lotto Soudal</v>
      </c>
    </row>
    <row r="157" spans="2:7" x14ac:dyDescent="0.3">
      <c r="B157" t="s">
        <v>329</v>
      </c>
      <c r="C157" t="s">
        <v>169</v>
      </c>
      <c r="D157">
        <f t="shared" si="2"/>
        <v>151</v>
      </c>
      <c r="E157" t="str">
        <f>INDEX(tblLand[Land],MATCH(B157,tblLand[VlagCd],0))</f>
        <v>Australië</v>
      </c>
      <c r="F157">
        <f ca="1">INDEX(tblRenners[TotaalPunten],MATCH(tblTeams[[#This Row],[Nr]],tblRenners[Nr],0))</f>
        <v>50</v>
      </c>
      <c r="G157" t="str">
        <f>IF(tblTeams[[#This Row],[Nr]]="","",tblTeams[[#This Row],[Nr]]&amp;" "&amp;tblTeams[[#This Row],[Naam]])</f>
        <v>151 Caleb Ewan</v>
      </c>
    </row>
    <row r="158" spans="2:7" x14ac:dyDescent="0.3">
      <c r="B158" t="s">
        <v>320</v>
      </c>
      <c r="C158" t="s">
        <v>165</v>
      </c>
      <c r="D158">
        <f t="shared" si="2"/>
        <v>152</v>
      </c>
      <c r="E158" t="str">
        <f>INDEX(tblLand[Land],MATCH(B158,tblLand[VlagCd],0))</f>
        <v>België</v>
      </c>
      <c r="F158">
        <f ca="1">INDEX(tblRenners[TotaalPunten],MATCH(tblTeams[[#This Row],[Nr]],tblRenners[Nr],0))</f>
        <v>0</v>
      </c>
      <c r="G158" t="str">
        <f>IF(tblTeams[[#This Row],[Nr]]="","",tblTeams[[#This Row],[Nr]]&amp;" "&amp;tblTeams[[#This Row],[Naam]])</f>
        <v>152 Steff Cras</v>
      </c>
    </row>
    <row r="159" spans="2:7" x14ac:dyDescent="0.3">
      <c r="B159" t="s">
        <v>320</v>
      </c>
      <c r="C159" t="s">
        <v>166</v>
      </c>
      <c r="D159">
        <f t="shared" si="2"/>
        <v>153</v>
      </c>
      <c r="E159" t="str">
        <f>INDEX(tblLand[Land],MATCH(B159,tblLand[VlagCd],0))</f>
        <v>België</v>
      </c>
      <c r="F159">
        <f ca="1">INDEX(tblRenners[TotaalPunten],MATCH(tblTeams[[#This Row],[Nr]],tblRenners[Nr],0))</f>
        <v>0</v>
      </c>
      <c r="G159" t="str">
        <f>IF(tblTeams[[#This Row],[Nr]]="","",tblTeams[[#This Row],[Nr]]&amp;" "&amp;tblTeams[[#This Row],[Naam]])</f>
        <v>153 Jasper De Buyst</v>
      </c>
    </row>
    <row r="160" spans="2:7" x14ac:dyDescent="0.3">
      <c r="B160" t="s">
        <v>320</v>
      </c>
      <c r="C160" t="s">
        <v>167</v>
      </c>
      <c r="D160">
        <f t="shared" si="2"/>
        <v>154</v>
      </c>
      <c r="E160" t="str">
        <f>INDEX(tblLand[Land],MATCH(B160,tblLand[VlagCd],0))</f>
        <v>België</v>
      </c>
      <c r="F160">
        <f ca="1">INDEX(tblRenners[TotaalPunten],MATCH(tblTeams[[#This Row],[Nr]],tblRenners[Nr],0))</f>
        <v>0</v>
      </c>
      <c r="G160" t="str">
        <f>IF(tblTeams[[#This Row],[Nr]]="","",tblTeams[[#This Row],[Nr]]&amp;" "&amp;tblTeams[[#This Row],[Naam]])</f>
        <v>154 Thomas De Gendt</v>
      </c>
    </row>
    <row r="161" spans="2:7" x14ac:dyDescent="0.3">
      <c r="B161" t="s">
        <v>322</v>
      </c>
      <c r="C161" t="s">
        <v>168</v>
      </c>
      <c r="D161">
        <f t="shared" si="2"/>
        <v>155</v>
      </c>
      <c r="E161" t="str">
        <f>INDEX(tblLand[Land],MATCH(B161,tblLand[VlagCd],0))</f>
        <v>Duitsland</v>
      </c>
      <c r="F161">
        <f ca="1">INDEX(tblRenners[TotaalPunten],MATCH(tblTeams[[#This Row],[Nr]],tblRenners[Nr],0))</f>
        <v>0</v>
      </c>
      <c r="G161" t="str">
        <f>IF(tblTeams[[#This Row],[Nr]]="","",tblTeams[[#This Row],[Nr]]&amp;" "&amp;tblTeams[[#This Row],[Naam]])</f>
        <v>155 John Degenkolb</v>
      </c>
    </row>
    <row r="162" spans="2:7" x14ac:dyDescent="0.3">
      <c r="B162" t="s">
        <v>320</v>
      </c>
      <c r="C162" t="s">
        <v>170</v>
      </c>
      <c r="D162">
        <f t="shared" si="2"/>
        <v>156</v>
      </c>
      <c r="E162" t="str">
        <f>INDEX(tblLand[Land],MATCH(B162,tblLand[VlagCd],0))</f>
        <v>België</v>
      </c>
      <c r="F162">
        <f ca="1">INDEX(tblRenners[TotaalPunten],MATCH(tblTeams[[#This Row],[Nr]],tblRenners[Nr],0))</f>
        <v>0</v>
      </c>
      <c r="G162" t="str">
        <f>IF(tblTeams[[#This Row],[Nr]]="","",tblTeams[[#This Row],[Nr]]&amp;" "&amp;tblTeams[[#This Row],[Naam]])</f>
        <v>156 Frederik Frison</v>
      </c>
    </row>
    <row r="163" spans="2:7" x14ac:dyDescent="0.3">
      <c r="B163" t="s">
        <v>320</v>
      </c>
      <c r="C163" t="s">
        <v>171</v>
      </c>
      <c r="D163">
        <f t="shared" si="2"/>
        <v>157</v>
      </c>
      <c r="E163" t="str">
        <f>INDEX(tblLand[Land],MATCH(B163,tblLand[VlagCd],0))</f>
        <v>België</v>
      </c>
      <c r="F163">
        <f ca="1">INDEX(tblRenners[TotaalPunten],MATCH(tblTeams[[#This Row],[Nr]],tblRenners[Nr],0))</f>
        <v>0</v>
      </c>
      <c r="G163" t="str">
        <f>IF(tblTeams[[#This Row],[Nr]]="","",tblTeams[[#This Row],[Nr]]&amp;" "&amp;tblTeams[[#This Row],[Naam]])</f>
        <v>157 Philippe Gilbert</v>
      </c>
    </row>
    <row r="164" spans="2:7" x14ac:dyDescent="0.3">
      <c r="B164" t="s">
        <v>322</v>
      </c>
      <c r="C164" t="s">
        <v>172</v>
      </c>
      <c r="D164">
        <f t="shared" si="2"/>
        <v>158</v>
      </c>
      <c r="E164" t="str">
        <f>INDEX(tblLand[Land],MATCH(B164,tblLand[VlagCd],0))</f>
        <v>Duitsland</v>
      </c>
      <c r="F164">
        <f ca="1">INDEX(tblRenners[TotaalPunten],MATCH(tblTeams[[#This Row],[Nr]],tblRenners[Nr],0))</f>
        <v>0</v>
      </c>
      <c r="G164" t="str">
        <f>IF(tblTeams[[#This Row],[Nr]]="","",tblTeams[[#This Row],[Nr]]&amp;" "&amp;tblTeams[[#This Row],[Naam]])</f>
        <v>158 Roger Kluge</v>
      </c>
    </row>
    <row r="165" spans="2:7" x14ac:dyDescent="0.3">
      <c r="F165" s="1"/>
      <c r="G165" t="str">
        <f>IF(tblTeams[[#This Row],[Nr]]="","",tblTeams[[#This Row],[Nr]]&amp;" "&amp;tblTeams[[#This Row],[Naam]])</f>
        <v/>
      </c>
    </row>
    <row r="166" spans="2:7" x14ac:dyDescent="0.3">
      <c r="B166" t="s">
        <v>329</v>
      </c>
      <c r="C166" s="2" t="s">
        <v>173</v>
      </c>
      <c r="D166">
        <v>160</v>
      </c>
      <c r="E166" t="str">
        <f>INDEX(tblLand[Land],MATCH(B166,tblLand[VlagCd],0))</f>
        <v>Australië</v>
      </c>
      <c r="F166">
        <f ca="1">SUM(F167:F174)</f>
        <v>20</v>
      </c>
      <c r="G166" t="str">
        <f>IF(tblTeams[[#This Row],[Nr]]="","",tblTeams[[#This Row],[Nr]]&amp;" "&amp;tblTeams[[#This Row],[Naam]])</f>
        <v>160 Mitchelton-Scott</v>
      </c>
    </row>
    <row r="167" spans="2:7" x14ac:dyDescent="0.3">
      <c r="B167" t="s">
        <v>316</v>
      </c>
      <c r="C167" t="s">
        <v>174</v>
      </c>
      <c r="D167">
        <f t="shared" si="2"/>
        <v>161</v>
      </c>
      <c r="E167" t="str">
        <f>INDEX(tblLand[Land],MATCH(B167,tblLand[VlagCd],0))</f>
        <v>Groot-Brittannië</v>
      </c>
      <c r="F167">
        <f ca="1">INDEX(tblRenners[TotaalPunten],MATCH(tblTeams[[#This Row],[Nr]],tblRenners[Nr],0))</f>
        <v>20</v>
      </c>
      <c r="G167" t="str">
        <f>IF(tblTeams[[#This Row],[Nr]]="","",tblTeams[[#This Row],[Nr]]&amp;" "&amp;tblTeams[[#This Row],[Naam]])</f>
        <v>161 Adam Yates</v>
      </c>
    </row>
    <row r="168" spans="2:7" x14ac:dyDescent="0.3">
      <c r="B168" t="s">
        <v>329</v>
      </c>
      <c r="C168" t="s">
        <v>175</v>
      </c>
      <c r="D168">
        <f t="shared" si="2"/>
        <v>162</v>
      </c>
      <c r="E168" t="str">
        <f>INDEX(tblLand[Land],MATCH(B168,tblLand[VlagCd],0))</f>
        <v>Australië</v>
      </c>
      <c r="F168">
        <f ca="1">INDEX(tblRenners[TotaalPunten],MATCH(tblTeams[[#This Row],[Nr]],tblRenners[Nr],0))</f>
        <v>0</v>
      </c>
      <c r="G168" t="str">
        <f>IF(tblTeams[[#This Row],[Nr]]="","",tblTeams[[#This Row],[Nr]]&amp;" "&amp;tblTeams[[#This Row],[Naam]])</f>
        <v>162 Jack Bauer</v>
      </c>
    </row>
    <row r="169" spans="2:7" x14ac:dyDescent="0.3">
      <c r="B169" t="s">
        <v>329</v>
      </c>
      <c r="C169" t="s">
        <v>176</v>
      </c>
      <c r="D169">
        <f t="shared" si="2"/>
        <v>163</v>
      </c>
      <c r="E169" t="str">
        <f>INDEX(tblLand[Land],MATCH(B169,tblLand[VlagCd],0))</f>
        <v>Australië</v>
      </c>
      <c r="F169">
        <f ca="1">INDEX(tblRenners[TotaalPunten],MATCH(tblTeams[[#This Row],[Nr]],tblRenners[Nr],0))</f>
        <v>0</v>
      </c>
      <c r="G169" t="str">
        <f>IF(tblTeams[[#This Row],[Nr]]="","",tblTeams[[#This Row],[Nr]]&amp;" "&amp;tblTeams[[#This Row],[Naam]])</f>
        <v>163 Sam Bewley</v>
      </c>
    </row>
    <row r="170" spans="2:7" x14ac:dyDescent="0.3">
      <c r="B170" t="s">
        <v>311</v>
      </c>
      <c r="C170" t="s">
        <v>177</v>
      </c>
      <c r="D170">
        <f t="shared" si="2"/>
        <v>164</v>
      </c>
      <c r="E170" t="str">
        <f>INDEX(tblLand[Land],MATCH(B170,tblLand[VlagCd],0))</f>
        <v>Colombia</v>
      </c>
      <c r="F170">
        <f ca="1">INDEX(tblRenners[TotaalPunten],MATCH(tblTeams[[#This Row],[Nr]],tblRenners[Nr],0))</f>
        <v>0</v>
      </c>
      <c r="G170" t="str">
        <f>IF(tblTeams[[#This Row],[Nr]]="","",tblTeams[[#This Row],[Nr]]&amp;" "&amp;tblTeams[[#This Row],[Naam]])</f>
        <v>164 Esteban Chaves</v>
      </c>
    </row>
    <row r="171" spans="2:7" x14ac:dyDescent="0.3">
      <c r="B171" t="s">
        <v>325</v>
      </c>
      <c r="C171" t="s">
        <v>178</v>
      </c>
      <c r="D171">
        <f t="shared" si="2"/>
        <v>165</v>
      </c>
      <c r="E171" t="str">
        <f>INDEX(tblLand[Land],MATCH(B171,tblLand[VlagCd],0))</f>
        <v>Zuid-Afrika</v>
      </c>
      <c r="F171">
        <f ca="1">INDEX(tblRenners[TotaalPunten],MATCH(tblTeams[[#This Row],[Nr]],tblRenners[Nr],0))</f>
        <v>0</v>
      </c>
      <c r="G171" t="str">
        <f>IF(tblTeams[[#This Row],[Nr]]="","",tblTeams[[#This Row],[Nr]]&amp;" "&amp;tblTeams[[#This Row],[Naam]])</f>
        <v>165 Daryl Impey</v>
      </c>
    </row>
    <row r="172" spans="2:7" x14ac:dyDescent="0.3">
      <c r="B172" t="s">
        <v>334</v>
      </c>
      <c r="C172" t="s">
        <v>179</v>
      </c>
      <c r="D172">
        <f t="shared" si="2"/>
        <v>166</v>
      </c>
      <c r="E172" t="str">
        <f>INDEX(tblLand[Land],MATCH(B172,tblLand[VlagCd],0))</f>
        <v>Denemarken</v>
      </c>
      <c r="F172">
        <f ca="1">INDEX(tblRenners[TotaalPunten],MATCH(tblTeams[[#This Row],[Nr]],tblRenners[Nr],0))</f>
        <v>0</v>
      </c>
      <c r="G172" t="str">
        <f>IF(tblTeams[[#This Row],[Nr]]="","",tblTeams[[#This Row],[Nr]]&amp;" "&amp;tblTeams[[#This Row],[Naam]])</f>
        <v>166 Chris Juul-Jensen</v>
      </c>
    </row>
    <row r="173" spans="2:7" x14ac:dyDescent="0.3">
      <c r="B173" t="s">
        <v>324</v>
      </c>
      <c r="C173" t="s">
        <v>180</v>
      </c>
      <c r="D173">
        <f t="shared" si="2"/>
        <v>167</v>
      </c>
      <c r="E173" t="str">
        <f>INDEX(tblLand[Land],MATCH(B173,tblLand[VlagCd],0))</f>
        <v>Slovenië</v>
      </c>
      <c r="F173">
        <f ca="1">INDEX(tblRenners[TotaalPunten],MATCH(tblTeams[[#This Row],[Nr]],tblRenners[Nr],0))</f>
        <v>0</v>
      </c>
      <c r="G173" t="str">
        <f>IF(tblTeams[[#This Row],[Nr]]="","",tblTeams[[#This Row],[Nr]]&amp;" "&amp;tblTeams[[#This Row],[Naam]])</f>
        <v>167 Luka Mezgec</v>
      </c>
    </row>
    <row r="174" spans="2:7" x14ac:dyDescent="0.3">
      <c r="B174" t="s">
        <v>314</v>
      </c>
      <c r="C174" t="s">
        <v>181</v>
      </c>
      <c r="D174">
        <f t="shared" si="2"/>
        <v>168</v>
      </c>
      <c r="E174" t="str">
        <f>INDEX(tblLand[Land],MATCH(B174,tblLand[VlagCd],0))</f>
        <v>Spanje</v>
      </c>
      <c r="F174">
        <f ca="1">INDEX(tblRenners[TotaalPunten],MATCH(tblTeams[[#This Row],[Nr]],tblRenners[Nr],0))</f>
        <v>0</v>
      </c>
      <c r="G174" t="str">
        <f>IF(tblTeams[[#This Row],[Nr]]="","",tblTeams[[#This Row],[Nr]]&amp;" "&amp;tblTeams[[#This Row],[Naam]])</f>
        <v>168 Mikel Nieve</v>
      </c>
    </row>
    <row r="175" spans="2:7" x14ac:dyDescent="0.3">
      <c r="F175" s="1"/>
      <c r="G175" t="str">
        <f>IF(tblTeams[[#This Row],[Nr]]="","",tblTeams[[#This Row],[Nr]]&amp;" "&amp;tblTeams[[#This Row],[Naam]])</f>
        <v/>
      </c>
    </row>
    <row r="176" spans="2:7" x14ac:dyDescent="0.3">
      <c r="B176" t="s">
        <v>336</v>
      </c>
      <c r="C176" s="2" t="s">
        <v>182</v>
      </c>
      <c r="D176">
        <v>170</v>
      </c>
      <c r="E176" t="str">
        <f>INDEX(tblLand[Land],MATCH(B176,tblLand[VlagCd],0))</f>
        <v>Israël</v>
      </c>
      <c r="F176">
        <f ca="1">SUM(F177:F184)</f>
        <v>15</v>
      </c>
      <c r="G176" t="str">
        <f>IF(tblTeams[[#This Row],[Nr]]="","",tblTeams[[#This Row],[Nr]]&amp;" "&amp;tblTeams[[#This Row],[Naam]])</f>
        <v>170 Israel Start-Up Nation</v>
      </c>
    </row>
    <row r="177" spans="2:7" x14ac:dyDescent="0.3">
      <c r="B177" t="s">
        <v>335</v>
      </c>
      <c r="C177" t="s">
        <v>183</v>
      </c>
      <c r="D177">
        <f t="shared" si="2"/>
        <v>171</v>
      </c>
      <c r="E177" t="str">
        <f>INDEX(tblLand[Land],MATCH(B177,tblLand[VlagCd],0))</f>
        <v>Ierland</v>
      </c>
      <c r="F177">
        <f ca="1">INDEX(tblRenners[TotaalPunten],MATCH(tblTeams[[#This Row],[Nr]],tblRenners[Nr],0))</f>
        <v>0</v>
      </c>
      <c r="G177" t="str">
        <f>IF(tblTeams[[#This Row],[Nr]]="","",tblTeams[[#This Row],[Nr]]&amp;" "&amp;tblTeams[[#This Row],[Naam]])</f>
        <v>171 Daniel Martin</v>
      </c>
    </row>
    <row r="178" spans="2:7" x14ac:dyDescent="0.3">
      <c r="B178" t="s">
        <v>322</v>
      </c>
      <c r="C178" t="s">
        <v>184</v>
      </c>
      <c r="D178">
        <f t="shared" si="2"/>
        <v>172</v>
      </c>
      <c r="E178" t="str">
        <f>INDEX(tblLand[Land],MATCH(B178,tblLand[VlagCd],0))</f>
        <v>Duitsland</v>
      </c>
      <c r="F178">
        <f ca="1">INDEX(tblRenners[TotaalPunten],MATCH(tblTeams[[#This Row],[Nr]],tblRenners[Nr],0))</f>
        <v>0</v>
      </c>
      <c r="G178" t="str">
        <f>IF(tblTeams[[#This Row],[Nr]]="","",tblTeams[[#This Row],[Nr]]&amp;" "&amp;tblTeams[[#This Row],[Naam]])</f>
        <v>172 André Greipel</v>
      </c>
    </row>
    <row r="179" spans="2:7" x14ac:dyDescent="0.3">
      <c r="B179" t="s">
        <v>320</v>
      </c>
      <c r="C179" t="s">
        <v>185</v>
      </c>
      <c r="D179">
        <f t="shared" si="2"/>
        <v>173</v>
      </c>
      <c r="E179" t="str">
        <f>INDEX(tblLand[Land],MATCH(B179,tblLand[VlagCd],0))</f>
        <v>België</v>
      </c>
      <c r="F179">
        <f ca="1">INDEX(tblRenners[TotaalPunten],MATCH(tblTeams[[#This Row],[Nr]],tblRenners[Nr],0))</f>
        <v>0</v>
      </c>
      <c r="G179" t="str">
        <f>IF(tblTeams[[#This Row],[Nr]]="","",tblTeams[[#This Row],[Nr]]&amp;" "&amp;tblTeams[[#This Row],[Naam]])</f>
        <v>173 Ben Hermans</v>
      </c>
    </row>
    <row r="180" spans="2:7" x14ac:dyDescent="0.3">
      <c r="B180" t="s">
        <v>319</v>
      </c>
      <c r="C180" t="s">
        <v>186</v>
      </c>
      <c r="D180">
        <f t="shared" si="2"/>
        <v>174</v>
      </c>
      <c r="E180" t="str">
        <f>INDEX(tblLand[Land],MATCH(B180,tblLand[VlagCd],0))</f>
        <v>Frankrijk</v>
      </c>
      <c r="F180">
        <f ca="1">INDEX(tblRenners[TotaalPunten],MATCH(tblTeams[[#This Row],[Nr]],tblRenners[Nr],0))</f>
        <v>15</v>
      </c>
      <c r="G180" t="str">
        <f>IF(tblTeams[[#This Row],[Nr]]="","",tblTeams[[#This Row],[Nr]]&amp;" "&amp;tblTeams[[#This Row],[Naam]])</f>
        <v>174 Hugo Hofstetter</v>
      </c>
    </row>
    <row r="181" spans="2:7" x14ac:dyDescent="0.3">
      <c r="B181" t="s">
        <v>338</v>
      </c>
      <c r="C181" t="s">
        <v>187</v>
      </c>
      <c r="D181">
        <f t="shared" si="2"/>
        <v>175</v>
      </c>
      <c r="E181" t="str">
        <f>INDEX(tblLand[Land],MATCH(B181,tblLand[VlagCd],0))</f>
        <v>Letland</v>
      </c>
      <c r="F181">
        <f ca="1">INDEX(tblRenners[TotaalPunten],MATCH(tblTeams[[#This Row],[Nr]],tblRenners[Nr],0))</f>
        <v>0</v>
      </c>
      <c r="G181" t="str">
        <f>IF(tblTeams[[#This Row],[Nr]]="","",tblTeams[[#This Row],[Nr]]&amp;" "&amp;tblTeams[[#This Row],[Naam]])</f>
        <v>175 Krists Neilands</v>
      </c>
    </row>
    <row r="182" spans="2:7" x14ac:dyDescent="0.3">
      <c r="B182" t="s">
        <v>336</v>
      </c>
      <c r="C182" t="s">
        <v>188</v>
      </c>
      <c r="D182">
        <f t="shared" si="2"/>
        <v>176</v>
      </c>
      <c r="E182" t="str">
        <f>INDEX(tblLand[Land],MATCH(B182,tblLand[VlagCd],0))</f>
        <v>Israël</v>
      </c>
      <c r="F182">
        <f ca="1">INDEX(tblRenners[TotaalPunten],MATCH(tblTeams[[#This Row],[Nr]],tblRenners[Nr],0))</f>
        <v>0</v>
      </c>
      <c r="G182" t="str">
        <f>IF(tblTeams[[#This Row],[Nr]]="","",tblTeams[[#This Row],[Nr]]&amp;" "&amp;tblTeams[[#This Row],[Naam]])</f>
        <v>176 Guy Niv</v>
      </c>
    </row>
    <row r="183" spans="2:7" x14ac:dyDescent="0.3">
      <c r="B183" t="s">
        <v>322</v>
      </c>
      <c r="C183" t="s">
        <v>189</v>
      </c>
      <c r="D183">
        <f t="shared" si="2"/>
        <v>177</v>
      </c>
      <c r="E183" t="str">
        <f>INDEX(tblLand[Land],MATCH(B183,tblLand[VlagCd],0))</f>
        <v>Duitsland</v>
      </c>
      <c r="F183">
        <f ca="1">INDEX(tblRenners[TotaalPunten],MATCH(tblTeams[[#This Row],[Nr]],tblRenners[Nr],0))</f>
        <v>0</v>
      </c>
      <c r="G183" t="str">
        <f>IF(tblTeams[[#This Row],[Nr]]="","",tblTeams[[#This Row],[Nr]]&amp;" "&amp;tblTeams[[#This Row],[Naam]])</f>
        <v>177 Nils Politt</v>
      </c>
    </row>
    <row r="184" spans="2:7" x14ac:dyDescent="0.3">
      <c r="B184" t="s">
        <v>320</v>
      </c>
      <c r="C184" t="s">
        <v>190</v>
      </c>
      <c r="D184">
        <f t="shared" si="2"/>
        <v>178</v>
      </c>
      <c r="E184" t="str">
        <f>INDEX(tblLand[Land],MATCH(B184,tblLand[VlagCd],0))</f>
        <v>België</v>
      </c>
      <c r="F184">
        <f ca="1">INDEX(tblRenners[TotaalPunten],MATCH(tblTeams[[#This Row],[Nr]],tblRenners[Nr],0))</f>
        <v>0</v>
      </c>
      <c r="G184" t="str">
        <f>IF(tblTeams[[#This Row],[Nr]]="","",tblTeams[[#This Row],[Nr]]&amp;" "&amp;tblTeams[[#This Row],[Naam]])</f>
        <v>178 Tom Van Asbroeck</v>
      </c>
    </row>
    <row r="185" spans="2:7" x14ac:dyDescent="0.3">
      <c r="F185" s="1"/>
      <c r="G185" t="str">
        <f>IF(tblTeams[[#This Row],[Nr]]="","",tblTeams[[#This Row],[Nr]]&amp;" "&amp;tblTeams[[#This Row],[Naam]])</f>
        <v/>
      </c>
    </row>
    <row r="186" spans="2:7" x14ac:dyDescent="0.3">
      <c r="B186" t="s">
        <v>319</v>
      </c>
      <c r="C186" s="2" t="s">
        <v>191</v>
      </c>
      <c r="D186">
        <v>180</v>
      </c>
      <c r="E186" t="str">
        <f>INDEX(tblLand[Land],MATCH(B186,tblLand[VlagCd],0))</f>
        <v>Frankrijk</v>
      </c>
      <c r="F186">
        <f ca="1">SUM(F187:F194)</f>
        <v>3</v>
      </c>
      <c r="G186" t="str">
        <f>IF(tblTeams[[#This Row],[Nr]]="","",tblTeams[[#This Row],[Nr]]&amp;" "&amp;tblTeams[[#This Row],[Naam]])</f>
        <v>180 Total Direct Energie</v>
      </c>
    </row>
    <row r="187" spans="2:7" x14ac:dyDescent="0.3">
      <c r="B187" t="s">
        <v>321</v>
      </c>
      <c r="C187" t="s">
        <v>192</v>
      </c>
      <c r="D187">
        <f t="shared" si="2"/>
        <v>181</v>
      </c>
      <c r="E187" t="str">
        <f>INDEX(tblLand[Land],MATCH(B187,tblLand[VlagCd],0))</f>
        <v>Italië</v>
      </c>
      <c r="F187">
        <f ca="1">INDEX(tblRenners[TotaalPunten],MATCH(tblTeams[[#This Row],[Nr]],tblRenners[Nr],0))</f>
        <v>1</v>
      </c>
      <c r="G187" t="str">
        <f>IF(tblTeams[[#This Row],[Nr]]="","",tblTeams[[#This Row],[Nr]]&amp;" "&amp;tblTeams[[#This Row],[Naam]])</f>
        <v>181 Niccolò Bonifazio</v>
      </c>
    </row>
    <row r="188" spans="2:7" x14ac:dyDescent="0.3">
      <c r="B188" t="s">
        <v>319</v>
      </c>
      <c r="C188" t="s">
        <v>193</v>
      </c>
      <c r="D188">
        <f t="shared" si="2"/>
        <v>182</v>
      </c>
      <c r="E188" t="str">
        <f>INDEX(tblLand[Land],MATCH(B188,tblLand[VlagCd],0))</f>
        <v>Frankrijk</v>
      </c>
      <c r="F188">
        <f ca="1">INDEX(tblRenners[TotaalPunten],MATCH(tblTeams[[#This Row],[Nr]],tblRenners[Nr],0))</f>
        <v>0</v>
      </c>
      <c r="G188" t="str">
        <f>IF(tblTeams[[#This Row],[Nr]]="","",tblTeams[[#This Row],[Nr]]&amp;" "&amp;tblTeams[[#This Row],[Naam]])</f>
        <v>182 Mathieu Burgaudeau</v>
      </c>
    </row>
    <row r="189" spans="2:7" x14ac:dyDescent="0.3">
      <c r="B189" t="s">
        <v>319</v>
      </c>
      <c r="C189" t="s">
        <v>194</v>
      </c>
      <c r="D189">
        <f t="shared" si="2"/>
        <v>183</v>
      </c>
      <c r="E189" t="str">
        <f>INDEX(tblLand[Land],MATCH(B189,tblLand[VlagCd],0))</f>
        <v>Frankrijk</v>
      </c>
      <c r="F189">
        <f ca="1">INDEX(tblRenners[TotaalPunten],MATCH(tblTeams[[#This Row],[Nr]],tblRenners[Nr],0))</f>
        <v>0</v>
      </c>
      <c r="G189" t="str">
        <f>IF(tblTeams[[#This Row],[Nr]]="","",tblTeams[[#This Row],[Nr]]&amp;" "&amp;tblTeams[[#This Row],[Naam]])</f>
        <v>183 Lilian Calmejane</v>
      </c>
    </row>
    <row r="190" spans="2:7" x14ac:dyDescent="0.3">
      <c r="B190" t="s">
        <v>319</v>
      </c>
      <c r="C190" t="s">
        <v>195</v>
      </c>
      <c r="D190">
        <f t="shared" si="2"/>
        <v>184</v>
      </c>
      <c r="E190" t="str">
        <f>INDEX(tblLand[Land],MATCH(B190,tblLand[VlagCd],0))</f>
        <v>Frankrijk</v>
      </c>
      <c r="F190">
        <f ca="1">INDEX(tblRenners[TotaalPunten],MATCH(tblTeams[[#This Row],[Nr]],tblRenners[Nr],0))</f>
        <v>0</v>
      </c>
      <c r="G190" t="str">
        <f>IF(tblTeams[[#This Row],[Nr]]="","",tblTeams[[#This Row],[Nr]]&amp;" "&amp;tblTeams[[#This Row],[Naam]])</f>
        <v>184 Jérôme Cousin</v>
      </c>
    </row>
    <row r="191" spans="2:7" x14ac:dyDescent="0.3">
      <c r="B191" t="s">
        <v>319</v>
      </c>
      <c r="C191" t="s">
        <v>196</v>
      </c>
      <c r="D191">
        <f t="shared" si="2"/>
        <v>185</v>
      </c>
      <c r="E191" t="str">
        <f>INDEX(tblLand[Land],MATCH(B191,tblLand[VlagCd],0))</f>
        <v>Frankrijk</v>
      </c>
      <c r="F191">
        <f ca="1">INDEX(tblRenners[TotaalPunten],MATCH(tblTeams[[#This Row],[Nr]],tblRenners[Nr],0))</f>
        <v>0</v>
      </c>
      <c r="G191" t="str">
        <f>IF(tblTeams[[#This Row],[Nr]]="","",tblTeams[[#This Row],[Nr]]&amp;" "&amp;tblTeams[[#This Row],[Naam]])</f>
        <v>185 Fabien Grellier</v>
      </c>
    </row>
    <row r="192" spans="2:7" x14ac:dyDescent="0.3">
      <c r="B192" t="s">
        <v>319</v>
      </c>
      <c r="C192" t="s">
        <v>197</v>
      </c>
      <c r="D192">
        <f t="shared" si="2"/>
        <v>186</v>
      </c>
      <c r="E192" t="str">
        <f>INDEX(tblLand[Land],MATCH(B192,tblLand[VlagCd],0))</f>
        <v>Frankrijk</v>
      </c>
      <c r="F192">
        <f ca="1">INDEX(tblRenners[TotaalPunten],MATCH(tblTeams[[#This Row],[Nr]],tblRenners[Nr],0))</f>
        <v>0</v>
      </c>
      <c r="G192" t="str">
        <f>IF(tblTeams[[#This Row],[Nr]]="","",tblTeams[[#This Row],[Nr]]&amp;" "&amp;tblTeams[[#This Row],[Naam]])</f>
        <v>186 Romain Sicard</v>
      </c>
    </row>
    <row r="193" spans="2:7" x14ac:dyDescent="0.3">
      <c r="B193" t="s">
        <v>319</v>
      </c>
      <c r="C193" t="s">
        <v>198</v>
      </c>
      <c r="D193">
        <f t="shared" si="2"/>
        <v>187</v>
      </c>
      <c r="E193" t="str">
        <f>INDEX(tblLand[Land],MATCH(B193,tblLand[VlagCd],0))</f>
        <v>Frankrijk</v>
      </c>
      <c r="F193">
        <f ca="1">INDEX(tblRenners[TotaalPunten],MATCH(tblTeams[[#This Row],[Nr]],tblRenners[Nr],0))</f>
        <v>0</v>
      </c>
      <c r="G193" t="str">
        <f>IF(tblTeams[[#This Row],[Nr]]="","",tblTeams[[#This Row],[Nr]]&amp;" "&amp;tblTeams[[#This Row],[Naam]])</f>
        <v>187 Geoffrey Soupe</v>
      </c>
    </row>
    <row r="194" spans="2:7" x14ac:dyDescent="0.3">
      <c r="B194" t="s">
        <v>319</v>
      </c>
      <c r="C194" t="s">
        <v>199</v>
      </c>
      <c r="D194">
        <f t="shared" si="2"/>
        <v>188</v>
      </c>
      <c r="E194" t="str">
        <f>INDEX(tblLand[Land],MATCH(B194,tblLand[VlagCd],0))</f>
        <v>Frankrijk</v>
      </c>
      <c r="F194">
        <f ca="1">INDEX(tblRenners[TotaalPunten],MATCH(tblTeams[[#This Row],[Nr]],tblRenners[Nr],0))</f>
        <v>2</v>
      </c>
      <c r="G194" t="str">
        <f>IF(tblTeams[[#This Row],[Nr]]="","",tblTeams[[#This Row],[Nr]]&amp;" "&amp;tblTeams[[#This Row],[Naam]])</f>
        <v>188 Anthony Turgis</v>
      </c>
    </row>
    <row r="195" spans="2:7" x14ac:dyDescent="0.3">
      <c r="F195" s="1"/>
      <c r="G195" t="str">
        <f>IF(tblTeams[[#This Row],[Nr]]="","",tblTeams[[#This Row],[Nr]]&amp;" "&amp;tblTeams[[#This Row],[Naam]])</f>
        <v/>
      </c>
    </row>
    <row r="196" spans="2:7" x14ac:dyDescent="0.3">
      <c r="B196" t="s">
        <v>325</v>
      </c>
      <c r="C196" s="2" t="s">
        <v>200</v>
      </c>
      <c r="D196">
        <v>190</v>
      </c>
      <c r="E196" t="str">
        <f>INDEX(tblLand[Land],MATCH(B196,tblLand[VlagCd],0))</f>
        <v>Zuid-Afrika</v>
      </c>
      <c r="F196">
        <f ca="1">SUM(F197:F204)</f>
        <v>25</v>
      </c>
      <c r="G196" t="str">
        <f>IF(tblTeams[[#This Row],[Nr]]="","",tblTeams[[#This Row],[Nr]]&amp;" "&amp;tblTeams[[#This Row],[Naam]])</f>
        <v>190 NTT Pro Cycling</v>
      </c>
    </row>
    <row r="197" spans="2:7" x14ac:dyDescent="0.3">
      <c r="B197" t="s">
        <v>321</v>
      </c>
      <c r="C197" t="s">
        <v>201</v>
      </c>
      <c r="D197">
        <f t="shared" si="2"/>
        <v>191</v>
      </c>
      <c r="E197" t="str">
        <f>INDEX(tblLand[Land],MATCH(B197,tblLand[VlagCd],0))</f>
        <v>Italië</v>
      </c>
      <c r="F197">
        <f ca="1">INDEX(tblRenners[TotaalPunten],MATCH(tblTeams[[#This Row],[Nr]],tblRenners[Nr],0))</f>
        <v>25</v>
      </c>
      <c r="G197" t="str">
        <f>IF(tblTeams[[#This Row],[Nr]]="","",tblTeams[[#This Row],[Nr]]&amp;" "&amp;tblTeams[[#This Row],[Naam]])</f>
        <v>191 Giacomo Nizzolo</v>
      </c>
    </row>
    <row r="198" spans="2:7" x14ac:dyDescent="0.3">
      <c r="B198" t="s">
        <v>323</v>
      </c>
      <c r="C198" t="s">
        <v>204</v>
      </c>
      <c r="D198">
        <f t="shared" si="2"/>
        <v>192</v>
      </c>
      <c r="E198" t="str">
        <f>INDEX(tblLand[Land],MATCH(B198,tblLand[VlagCd],0))</f>
        <v>Noorwegen</v>
      </c>
      <c r="F198">
        <f ca="1">INDEX(tblRenners[TotaalPunten],MATCH(tblTeams[[#This Row],[Nr]],tblRenners[Nr],0))</f>
        <v>0</v>
      </c>
      <c r="G198" t="str">
        <f>IF(tblTeams[[#This Row],[Nr]]="","",tblTeams[[#This Row],[Nr]]&amp;" "&amp;tblTeams[[#This Row],[Naam]])</f>
        <v>192 Edvald Boasson Hagen</v>
      </c>
    </row>
    <row r="199" spans="2:7" x14ac:dyDescent="0.3">
      <c r="B199" t="s">
        <v>325</v>
      </c>
      <c r="C199" t="s">
        <v>202</v>
      </c>
      <c r="D199">
        <f t="shared" ref="D199:D224" si="3">D198+1</f>
        <v>193</v>
      </c>
      <c r="E199" t="str">
        <f>INDEX(tblLand[Land],MATCH(B199,tblLand[VlagCd],0))</f>
        <v>Zuid-Afrika</v>
      </c>
      <c r="F199">
        <f ca="1">INDEX(tblRenners[TotaalPunten],MATCH(tblTeams[[#This Row],[Nr]],tblRenners[Nr],0))</f>
        <v>0</v>
      </c>
      <c r="G199" t="str">
        <f>IF(tblTeams[[#This Row],[Nr]]="","",tblTeams[[#This Row],[Nr]]&amp;" "&amp;tblTeams[[#This Row],[Naam]])</f>
        <v>193 Ryan Gibbons</v>
      </c>
    </row>
    <row r="200" spans="2:7" x14ac:dyDescent="0.3">
      <c r="B200" t="s">
        <v>328</v>
      </c>
      <c r="C200" t="s">
        <v>203</v>
      </c>
      <c r="D200">
        <f t="shared" si="3"/>
        <v>194</v>
      </c>
      <c r="E200" t="str">
        <f>INDEX(tblLand[Land],MATCH(B200,tblLand[VlagCd],0))</f>
        <v>Oostenrijk</v>
      </c>
      <c r="F200">
        <f ca="1">INDEX(tblRenners[TotaalPunten],MATCH(tblTeams[[#This Row],[Nr]],tblRenners[Nr],0))</f>
        <v>0</v>
      </c>
      <c r="G200" t="str">
        <f>IF(tblTeams[[#This Row],[Nr]]="","",tblTeams[[#This Row],[Nr]]&amp;" "&amp;tblTeams[[#This Row],[Naam]])</f>
        <v>194 Michael Gogl</v>
      </c>
    </row>
    <row r="201" spans="2:7" x14ac:dyDescent="0.3">
      <c r="B201" t="s">
        <v>333</v>
      </c>
      <c r="C201" t="s">
        <v>205</v>
      </c>
      <c r="D201">
        <f t="shared" si="3"/>
        <v>195</v>
      </c>
      <c r="E201" t="str">
        <f>INDEX(tblLand[Land],MATCH(B201,tblLand[VlagCd],0))</f>
        <v>Tsjechische Republiek</v>
      </c>
      <c r="F201">
        <f ca="1">INDEX(tblRenners[TotaalPunten],MATCH(tblTeams[[#This Row],[Nr]],tblRenners[Nr],0))</f>
        <v>0</v>
      </c>
      <c r="G201" t="str">
        <f>IF(tblTeams[[#This Row],[Nr]]="","",tblTeams[[#This Row],[Nr]]&amp;" "&amp;tblTeams[[#This Row],[Naam]])</f>
        <v>195 Roman Kreuziger</v>
      </c>
    </row>
    <row r="202" spans="2:7" x14ac:dyDescent="0.3">
      <c r="B202" t="s">
        <v>321</v>
      </c>
      <c r="C202" t="s">
        <v>206</v>
      </c>
      <c r="D202">
        <f t="shared" si="3"/>
        <v>196</v>
      </c>
      <c r="E202" t="str">
        <f>INDEX(tblLand[Land],MATCH(B202,tblLand[VlagCd],0))</f>
        <v>Italië</v>
      </c>
      <c r="F202">
        <f ca="1">INDEX(tblRenners[TotaalPunten],MATCH(tblTeams[[#This Row],[Nr]],tblRenners[Nr],0))</f>
        <v>0</v>
      </c>
      <c r="G202" t="str">
        <f>IF(tblTeams[[#This Row],[Nr]]="","",tblTeams[[#This Row],[Nr]]&amp;" "&amp;tblTeams[[#This Row],[Naam]])</f>
        <v>196 Domenico Pozzovivo</v>
      </c>
    </row>
    <row r="203" spans="2:7" x14ac:dyDescent="0.3">
      <c r="B203" t="s">
        <v>334</v>
      </c>
      <c r="C203" t="s">
        <v>207</v>
      </c>
      <c r="D203">
        <f t="shared" si="3"/>
        <v>197</v>
      </c>
      <c r="E203" t="str">
        <f>INDEX(tblLand[Land],MATCH(B203,tblLand[VlagCd],0))</f>
        <v>Denemarken</v>
      </c>
      <c r="F203">
        <f ca="1">INDEX(tblRenners[TotaalPunten],MATCH(tblTeams[[#This Row],[Nr]],tblRenners[Nr],0))</f>
        <v>0</v>
      </c>
      <c r="G203" t="str">
        <f>IF(tblTeams[[#This Row],[Nr]]="","",tblTeams[[#This Row],[Nr]]&amp;" "&amp;tblTeams[[#This Row],[Naam]])</f>
        <v>197 Michael Valgren</v>
      </c>
    </row>
    <row r="204" spans="2:7" x14ac:dyDescent="0.3">
      <c r="B204" t="s">
        <v>322</v>
      </c>
      <c r="C204" t="s">
        <v>208</v>
      </c>
      <c r="D204">
        <f t="shared" si="3"/>
        <v>198</v>
      </c>
      <c r="E204" t="str">
        <f>INDEX(tblLand[Land],MATCH(B204,tblLand[VlagCd],0))</f>
        <v>Duitsland</v>
      </c>
      <c r="F204">
        <f ca="1">INDEX(tblRenners[TotaalPunten],MATCH(tblTeams[[#This Row],[Nr]],tblRenners[Nr],0))</f>
        <v>0</v>
      </c>
      <c r="G204" t="str">
        <f>IF(tblTeams[[#This Row],[Nr]]="","",tblTeams[[#This Row],[Nr]]&amp;" "&amp;tblTeams[[#This Row],[Naam]])</f>
        <v>198 Maximilian Walscheid</v>
      </c>
    </row>
    <row r="205" spans="2:7" x14ac:dyDescent="0.3">
      <c r="F205" s="1"/>
      <c r="G205" t="str">
        <f>IF(tblTeams[[#This Row],[Nr]]="","",tblTeams[[#This Row],[Nr]]&amp;" "&amp;tblTeams[[#This Row],[Naam]])</f>
        <v/>
      </c>
    </row>
    <row r="206" spans="2:7" x14ac:dyDescent="0.3">
      <c r="B206" t="s">
        <v>322</v>
      </c>
      <c r="C206" s="2" t="s">
        <v>209</v>
      </c>
      <c r="D206">
        <v>200</v>
      </c>
      <c r="E206" t="str">
        <f>INDEX(tblLand[Land],MATCH(B206,tblLand[VlagCd],0))</f>
        <v>Duitsland</v>
      </c>
      <c r="F206">
        <f ca="1">SUM(F207:F214)</f>
        <v>55</v>
      </c>
      <c r="G206" t="str">
        <f>IF(tblTeams[[#This Row],[Nr]]="","",tblTeams[[#This Row],[Nr]]&amp;" "&amp;tblTeams[[#This Row],[Naam]])</f>
        <v>200 Team Sunweb</v>
      </c>
    </row>
    <row r="207" spans="2:7" x14ac:dyDescent="0.3">
      <c r="B207" t="s">
        <v>320</v>
      </c>
      <c r="C207" t="s">
        <v>211</v>
      </c>
      <c r="D207">
        <f t="shared" si="3"/>
        <v>201</v>
      </c>
      <c r="E207" t="str">
        <f>INDEX(tblLand[Land],MATCH(B207,tblLand[VlagCd],0))</f>
        <v>België</v>
      </c>
      <c r="F207">
        <f ca="1">INDEX(tblRenners[TotaalPunten],MATCH(tblTeams[[#This Row],[Nr]],tblRenners[Nr],0))</f>
        <v>0</v>
      </c>
      <c r="G207" t="str">
        <f>IF(tblTeams[[#This Row],[Nr]]="","",tblTeams[[#This Row],[Nr]]&amp;" "&amp;tblTeams[[#This Row],[Naam]])</f>
        <v>201 Tiesj Benoot</v>
      </c>
    </row>
    <row r="208" spans="2:7" x14ac:dyDescent="0.3">
      <c r="B208" t="s">
        <v>322</v>
      </c>
      <c r="C208" t="s">
        <v>210</v>
      </c>
      <c r="D208">
        <f t="shared" si="3"/>
        <v>202</v>
      </c>
      <c r="E208" t="str">
        <f>INDEX(tblLand[Land],MATCH(B208,tblLand[VlagCd],0))</f>
        <v>Duitsland</v>
      </c>
      <c r="F208">
        <f ca="1">INDEX(tblRenners[TotaalPunten],MATCH(tblTeams[[#This Row],[Nr]],tblRenners[Nr],0))</f>
        <v>0</v>
      </c>
      <c r="G208" t="str">
        <f>IF(tblTeams[[#This Row],[Nr]]="","",tblTeams[[#This Row],[Nr]]&amp;" "&amp;tblTeams[[#This Row],[Naam]])</f>
        <v>202 Nikias Arndt</v>
      </c>
    </row>
    <row r="209" spans="2:7" x14ac:dyDescent="0.3">
      <c r="B209" t="s">
        <v>318</v>
      </c>
      <c r="C209" t="s">
        <v>212</v>
      </c>
      <c r="D209">
        <f t="shared" si="3"/>
        <v>203</v>
      </c>
      <c r="E209" t="str">
        <f>INDEX(tblLand[Land],MATCH(B209,tblLand[VlagCd],0))</f>
        <v>Nederland</v>
      </c>
      <c r="F209">
        <f ca="1">INDEX(tblRenners[TotaalPunten],MATCH(tblTeams[[#This Row],[Nr]],tblRenners[Nr],0))</f>
        <v>25</v>
      </c>
      <c r="G209" t="str">
        <f>IF(tblTeams[[#This Row],[Nr]]="","",tblTeams[[#This Row],[Nr]]&amp;" "&amp;tblTeams[[#This Row],[Naam]])</f>
        <v>203 Cees Bol</v>
      </c>
    </row>
    <row r="210" spans="2:7" x14ac:dyDescent="0.3">
      <c r="B210" t="s">
        <v>332</v>
      </c>
      <c r="C210" t="s">
        <v>213</v>
      </c>
      <c r="D210">
        <f t="shared" si="3"/>
        <v>204</v>
      </c>
      <c r="E210" t="str">
        <f>INDEX(tblLand[Land],MATCH(B210,tblLand[VlagCd],0))</f>
        <v>Zwitserland</v>
      </c>
      <c r="F210">
        <f ca="1">INDEX(tblRenners[TotaalPunten],MATCH(tblTeams[[#This Row],[Nr]],tblRenners[Nr],0))</f>
        <v>30</v>
      </c>
      <c r="G210" t="str">
        <f>IF(tblTeams[[#This Row],[Nr]]="","",tblTeams[[#This Row],[Nr]]&amp;" "&amp;tblTeams[[#This Row],[Naam]])</f>
        <v>204 Marc Hirschi</v>
      </c>
    </row>
    <row r="211" spans="2:7" x14ac:dyDescent="0.3">
      <c r="B211" t="s">
        <v>334</v>
      </c>
      <c r="C211" t="s">
        <v>214</v>
      </c>
      <c r="D211">
        <f t="shared" si="3"/>
        <v>205</v>
      </c>
      <c r="E211" t="str">
        <f>INDEX(tblLand[Land],MATCH(B211,tblLand[VlagCd],0))</f>
        <v>Denemarken</v>
      </c>
      <c r="F211">
        <f ca="1">INDEX(tblRenners[TotaalPunten],MATCH(tblTeams[[#This Row],[Nr]],tblRenners[Nr],0))</f>
        <v>0</v>
      </c>
      <c r="G211" t="str">
        <f>IF(tblTeams[[#This Row],[Nr]]="","",tblTeams[[#This Row],[Nr]]&amp;" "&amp;tblTeams[[#This Row],[Naam]])</f>
        <v>205 Søren Kragh Andersen</v>
      </c>
    </row>
    <row r="212" spans="2:7" x14ac:dyDescent="0.3">
      <c r="B212" t="s">
        <v>318</v>
      </c>
      <c r="C212" t="s">
        <v>215</v>
      </c>
      <c r="D212">
        <f t="shared" si="3"/>
        <v>206</v>
      </c>
      <c r="E212" t="str">
        <f>INDEX(tblLand[Land],MATCH(B212,tblLand[VlagCd],0))</f>
        <v>Nederland</v>
      </c>
      <c r="F212">
        <f ca="1">INDEX(tblRenners[TotaalPunten],MATCH(tblTeams[[#This Row],[Nr]],tblRenners[Nr],0))</f>
        <v>0</v>
      </c>
      <c r="G212" t="str">
        <f>IF(tblTeams[[#This Row],[Nr]]="","",tblTeams[[#This Row],[Nr]]&amp;" "&amp;tblTeams[[#This Row],[Naam]])</f>
        <v>206 Joris Nieuwenhuis</v>
      </c>
    </row>
    <row r="213" spans="2:7" x14ac:dyDescent="0.3">
      <c r="B213" t="s">
        <v>334</v>
      </c>
      <c r="C213" t="s">
        <v>216</v>
      </c>
      <c r="D213">
        <f t="shared" si="3"/>
        <v>207</v>
      </c>
      <c r="E213" t="str">
        <f>INDEX(tblLand[Land],MATCH(B213,tblLand[VlagCd],0))</f>
        <v>Denemarken</v>
      </c>
      <c r="F213">
        <f ca="1">INDEX(tblRenners[TotaalPunten],MATCH(tblTeams[[#This Row],[Nr]],tblRenners[Nr],0))</f>
        <v>0</v>
      </c>
      <c r="G213" t="str">
        <f>IF(tblTeams[[#This Row],[Nr]]="","",tblTeams[[#This Row],[Nr]]&amp;" "&amp;tblTeams[[#This Row],[Naam]])</f>
        <v>207 Casper Pedersen</v>
      </c>
    </row>
    <row r="214" spans="2:7" x14ac:dyDescent="0.3">
      <c r="B214" t="s">
        <v>335</v>
      </c>
      <c r="C214" t="s">
        <v>217</v>
      </c>
      <c r="D214">
        <f t="shared" si="3"/>
        <v>208</v>
      </c>
      <c r="E214" t="str">
        <f>INDEX(tblLand[Land],MATCH(B214,tblLand[VlagCd],0))</f>
        <v>Ierland</v>
      </c>
      <c r="F214">
        <f ca="1">INDEX(tblRenners[TotaalPunten],MATCH(tblTeams[[#This Row],[Nr]],tblRenners[Nr],0))</f>
        <v>0</v>
      </c>
      <c r="G214" t="str">
        <f>IF(tblTeams[[#This Row],[Nr]]="","",tblTeams[[#This Row],[Nr]]&amp;" "&amp;tblTeams[[#This Row],[Naam]])</f>
        <v>208 Nicholas Roche</v>
      </c>
    </row>
    <row r="215" spans="2:7" x14ac:dyDescent="0.3">
      <c r="F215" s="1"/>
      <c r="G215" t="str">
        <f>IF(tblTeams[[#This Row],[Nr]]="","",tblTeams[[#This Row],[Nr]]&amp;" "&amp;tblTeams[[#This Row],[Naam]])</f>
        <v/>
      </c>
    </row>
    <row r="216" spans="2:7" x14ac:dyDescent="0.3">
      <c r="B216" t="s">
        <v>319</v>
      </c>
      <c r="C216" s="2" t="s">
        <v>218</v>
      </c>
      <c r="D216">
        <v>210</v>
      </c>
      <c r="E216" t="str">
        <f>INDEX(tblLand[Land],MATCH(B216,tblLand[VlagCd],0))</f>
        <v>Frankrijk</v>
      </c>
      <c r="F216">
        <f ca="1">SUM(F217:F224)</f>
        <v>5</v>
      </c>
      <c r="G216" t="str">
        <f>IF(tblTeams[[#This Row],[Nr]]="","",tblTeams[[#This Row],[Nr]]&amp;" "&amp;tblTeams[[#This Row],[Naam]])</f>
        <v>210 B&amp;B Hotels-Vital Concept</v>
      </c>
    </row>
    <row r="217" spans="2:7" x14ac:dyDescent="0.3">
      <c r="B217" t="s">
        <v>319</v>
      </c>
      <c r="C217" t="s">
        <v>226</v>
      </c>
      <c r="D217">
        <f t="shared" si="3"/>
        <v>211</v>
      </c>
      <c r="E217" t="str">
        <f>INDEX(tblLand[Land],MATCH(B217,tblLand[VlagCd],0))</f>
        <v>Frankrijk</v>
      </c>
      <c r="F217">
        <f ca="1">INDEX(tblRenners[TotaalPunten],MATCH(tblTeams[[#This Row],[Nr]],tblRenners[Nr],0))</f>
        <v>2</v>
      </c>
      <c r="G217" t="str">
        <f>IF(tblTeams[[#This Row],[Nr]]="","",tblTeams[[#This Row],[Nr]]&amp;" "&amp;tblTeams[[#This Row],[Naam]])</f>
        <v>211 Pierre Rolland</v>
      </c>
    </row>
    <row r="218" spans="2:7" x14ac:dyDescent="0.3">
      <c r="B218" t="s">
        <v>319</v>
      </c>
      <c r="C218" t="s">
        <v>220</v>
      </c>
      <c r="D218">
        <f t="shared" si="3"/>
        <v>212</v>
      </c>
      <c r="E218" t="str">
        <f>INDEX(tblLand[Land],MATCH(B218,tblLand[VlagCd],0))</f>
        <v>Frankrijk</v>
      </c>
      <c r="F218">
        <f ca="1">INDEX(tblRenners[TotaalPunten],MATCH(tblTeams[[#This Row],[Nr]],tblRenners[Nr],0))</f>
        <v>0</v>
      </c>
      <c r="G218" t="str">
        <f>IF(tblTeams[[#This Row],[Nr]]="","",tblTeams[[#This Row],[Nr]]&amp;" "&amp;tblTeams[[#This Row],[Naam]])</f>
        <v>212 Cyril Barthe</v>
      </c>
    </row>
    <row r="219" spans="2:7" x14ac:dyDescent="0.3">
      <c r="B219" t="s">
        <v>319</v>
      </c>
      <c r="C219" t="s">
        <v>221</v>
      </c>
      <c r="D219">
        <f t="shared" si="3"/>
        <v>213</v>
      </c>
      <c r="E219" t="str">
        <f>INDEX(tblLand[Land],MATCH(B219,tblLand[VlagCd],0))</f>
        <v>Frankrijk</v>
      </c>
      <c r="F219">
        <f ca="1">INDEX(tblRenners[TotaalPunten],MATCH(tblTeams[[#This Row],[Nr]],tblRenners[Nr],0))</f>
        <v>0</v>
      </c>
      <c r="G219" t="str">
        <f>IF(tblTeams[[#This Row],[Nr]]="","",tblTeams[[#This Row],[Nr]]&amp;" "&amp;tblTeams[[#This Row],[Naam]])</f>
        <v>213 Maxime Chevalier</v>
      </c>
    </row>
    <row r="220" spans="2:7" x14ac:dyDescent="0.3">
      <c r="B220" t="s">
        <v>319</v>
      </c>
      <c r="C220" t="s">
        <v>219</v>
      </c>
      <c r="D220">
        <f t="shared" si="3"/>
        <v>214</v>
      </c>
      <c r="E220" t="str">
        <f>INDEX(tblLand[Land],MATCH(B220,tblLand[VlagCd],0))</f>
        <v>Frankrijk</v>
      </c>
      <c r="F220">
        <f ca="1">INDEX(tblRenners[TotaalPunten],MATCH(tblTeams[[#This Row],[Nr]],tblRenners[Nr],0))</f>
        <v>3</v>
      </c>
      <c r="G220" t="str">
        <f>IF(tblTeams[[#This Row],[Nr]]="","",tblTeams[[#This Row],[Nr]]&amp;" "&amp;tblTeams[[#This Row],[Naam]])</f>
        <v>214 Bryan Coquard</v>
      </c>
    </row>
    <row r="221" spans="2:7" x14ac:dyDescent="0.3">
      <c r="B221" t="s">
        <v>320</v>
      </c>
      <c r="C221" t="s">
        <v>222</v>
      </c>
      <c r="D221">
        <f t="shared" si="3"/>
        <v>215</v>
      </c>
      <c r="E221" t="str">
        <f>INDEX(tblLand[Land],MATCH(B221,tblLand[VlagCd],0))</f>
        <v>België</v>
      </c>
      <c r="F221">
        <f ca="1">INDEX(tblRenners[TotaalPunten],MATCH(tblTeams[[#This Row],[Nr]],tblRenners[Nr],0))</f>
        <v>0</v>
      </c>
      <c r="G221" t="str">
        <f>IF(tblTeams[[#This Row],[Nr]]="","",tblTeams[[#This Row],[Nr]]&amp;" "&amp;tblTeams[[#This Row],[Naam]])</f>
        <v>215 Jens Debusschere</v>
      </c>
    </row>
    <row r="222" spans="2:7" x14ac:dyDescent="0.3">
      <c r="B222" t="s">
        <v>319</v>
      </c>
      <c r="C222" t="s">
        <v>223</v>
      </c>
      <c r="D222">
        <f t="shared" si="3"/>
        <v>216</v>
      </c>
      <c r="E222" t="str">
        <f>INDEX(tblLand[Land],MATCH(B222,tblLand[VlagCd],0))</f>
        <v>Frankrijk</v>
      </c>
      <c r="F222">
        <f ca="1">INDEX(tblRenners[TotaalPunten],MATCH(tblTeams[[#This Row],[Nr]],tblRenners[Nr],0))</f>
        <v>0</v>
      </c>
      <c r="G222" t="str">
        <f>IF(tblTeams[[#This Row],[Nr]]="","",tblTeams[[#This Row],[Nr]]&amp;" "&amp;tblTeams[[#This Row],[Naam]])</f>
        <v>216 Cyril Gautier</v>
      </c>
    </row>
    <row r="223" spans="2:7" x14ac:dyDescent="0.3">
      <c r="B223" t="s">
        <v>319</v>
      </c>
      <c r="C223" t="s">
        <v>224</v>
      </c>
      <c r="D223">
        <f t="shared" si="3"/>
        <v>217</v>
      </c>
      <c r="E223" t="str">
        <f>INDEX(tblLand[Land],MATCH(B223,tblLand[VlagCd],0))</f>
        <v>Frankrijk</v>
      </c>
      <c r="F223">
        <f ca="1">INDEX(tblRenners[TotaalPunten],MATCH(tblTeams[[#This Row],[Nr]],tblRenners[Nr],0))</f>
        <v>0</v>
      </c>
      <c r="G223" t="str">
        <f>IF(tblTeams[[#This Row],[Nr]]="","",tblTeams[[#This Row],[Nr]]&amp;" "&amp;tblTeams[[#This Row],[Naam]])</f>
        <v>217 Quentin Pacher</v>
      </c>
    </row>
    <row r="224" spans="2:7" x14ac:dyDescent="0.3">
      <c r="B224" t="s">
        <v>319</v>
      </c>
      <c r="C224" t="s">
        <v>225</v>
      </c>
      <c r="D224">
        <f t="shared" si="3"/>
        <v>218</v>
      </c>
      <c r="E224" t="str">
        <f>INDEX(tblLand[Land],MATCH(B224,tblLand[VlagCd],0))</f>
        <v>Frankrijk</v>
      </c>
      <c r="F224">
        <f ca="1">INDEX(tblRenners[TotaalPunten],MATCH(tblTeams[[#This Row],[Nr]],tblRenners[Nr],0))</f>
        <v>0</v>
      </c>
      <c r="G224" t="str">
        <f>IF(tblTeams[[#This Row],[Nr]]="","",tblTeams[[#This Row],[Nr]]&amp;" "&amp;tblTeams[[#This Row],[Naam]])</f>
        <v>218 Kévin Reza</v>
      </c>
    </row>
  </sheetData>
  <mergeCells count="3">
    <mergeCell ref="B3:F3"/>
    <mergeCell ref="C1:F1"/>
    <mergeCell ref="K2:P2"/>
  </mergeCells>
  <conditionalFormatting sqref="J2">
    <cfRule type="expression" dxfId="3" priority="2">
      <formula>J2&lt;&gt;TRUNC(J2)</formula>
    </cfRule>
  </conditionalFormatting>
  <conditionalFormatting sqref="K2">
    <cfRule type="expression" dxfId="2" priority="1">
      <formula>J2&lt;&gt;TRUNC(J2)</formula>
    </cfRule>
  </conditionalFormatting>
  <hyperlinks>
    <hyperlink ref="C1" r:id="rId1" xr:uid="{1DA19792-7989-4945-9818-C71E1FF34436}"/>
  </hyperlinks>
  <pageMargins left="0.7" right="0.7" top="0.75" bottom="0.75" header="0.3" footer="0.3"/>
  <pageSetup paperSize="9" orientation="portrait" horizontalDpi="4294967293" verticalDpi="4294967293"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C5B73-1310-4637-9FAE-3D2B38D1DE35}">
  <sheetPr codeName="Blad3">
    <tabColor rgb="FF92D050"/>
  </sheetPr>
  <dimension ref="B2:H35"/>
  <sheetViews>
    <sheetView zoomScaleNormal="100" workbookViewId="0"/>
  </sheetViews>
  <sheetFormatPr defaultRowHeight="13.8" customHeight="1" x14ac:dyDescent="0.3"/>
  <cols>
    <col min="1" max="1" width="2.77734375" customWidth="1"/>
    <col min="2" max="2" width="9.109375" bestFit="1" customWidth="1"/>
    <col min="3" max="3" width="18.77734375" bestFit="1" customWidth="1"/>
    <col min="4" max="4" width="14" bestFit="1" customWidth="1"/>
    <col min="5" max="5" width="9.33203125" bestFit="1" customWidth="1"/>
    <col min="6" max="6" width="7.44140625" bestFit="1" customWidth="1"/>
    <col min="7" max="7" width="14.109375" bestFit="1" customWidth="1"/>
    <col min="8" max="8" width="12.21875" bestFit="1" customWidth="1"/>
  </cols>
  <sheetData>
    <row r="2" spans="2:8" ht="13.8" customHeight="1" x14ac:dyDescent="0.3">
      <c r="B2" t="s">
        <v>0</v>
      </c>
      <c r="C2" t="s">
        <v>3</v>
      </c>
      <c r="D2" t="s">
        <v>352</v>
      </c>
      <c r="E2" t="s">
        <v>255</v>
      </c>
      <c r="F2" t="s">
        <v>257</v>
      </c>
      <c r="G2" t="s">
        <v>353</v>
      </c>
      <c r="H2" t="s">
        <v>354</v>
      </c>
    </row>
    <row r="3" spans="2:8" ht="13.8" customHeight="1" x14ac:dyDescent="0.3">
      <c r="B3" t="s">
        <v>335</v>
      </c>
      <c r="C3" t="s">
        <v>19</v>
      </c>
      <c r="D3" s="32">
        <f>COUNTIF(tblRenners[Land],tblLand[[#This Row],[Land]])</f>
        <v>3</v>
      </c>
      <c r="E3">
        <f ca="1">SUMIF(tblRenners[Land],tblLand[[#This Row],[Land]],tblRenners[TotaalPunten])</f>
        <v>45</v>
      </c>
      <c r="F3">
        <f ca="1">_xlfn.RANK.EQ(tblLand[[#This Row],[Punten]],tblLand[Punten])</f>
        <v>4</v>
      </c>
      <c r="G3" s="39">
        <f ca="1">IFERROR(tblLand[[#This Row],[Punten]]/tblLand[[#This Row],[AantRenners]],"")</f>
        <v>15</v>
      </c>
      <c r="H3" s="1">
        <f ca="1">IFERROR(_xlfn.RANK.EQ(tblLand[[#This Row],[PuntenNorm]],tblLand[PuntenNorm]),"")</f>
        <v>1</v>
      </c>
    </row>
    <row r="4" spans="2:8" ht="13.8" customHeight="1" x14ac:dyDescent="0.3">
      <c r="B4" t="s">
        <v>323</v>
      </c>
      <c r="C4" t="s">
        <v>24</v>
      </c>
      <c r="D4" s="32">
        <f>COUNTIF(tblRenners[Land],tblLand[[#This Row],[Land]])</f>
        <v>4</v>
      </c>
      <c r="E4">
        <f ca="1">SUMIF(tblRenners[Land],tblLand[[#This Row],[Land]],tblRenners[TotaalPunten])</f>
        <v>50</v>
      </c>
      <c r="F4">
        <f ca="1">_xlfn.RANK.EQ(tblLand[[#This Row],[Punten]],tblLand[Punten])</f>
        <v>2</v>
      </c>
      <c r="G4" s="39">
        <f ca="1">IFERROR(tblLand[[#This Row],[Punten]]/tblLand[[#This Row],[AantRenners]],"")</f>
        <v>12.5</v>
      </c>
      <c r="H4" s="1">
        <f ca="1">IFERROR(_xlfn.RANK.EQ(tblLand[[#This Row],[PuntenNorm]],tblLand[PuntenNorm]),"")</f>
        <v>2</v>
      </c>
    </row>
    <row r="5" spans="2:8" ht="13.8" customHeight="1" x14ac:dyDescent="0.3">
      <c r="B5" t="s">
        <v>329</v>
      </c>
      <c r="C5" t="s">
        <v>6</v>
      </c>
      <c r="D5" s="32">
        <f>COUNTIF(tblRenners[Land],tblLand[[#This Row],[Land]])</f>
        <v>4</v>
      </c>
      <c r="E5">
        <f ca="1">SUMIF(tblRenners[Land],tblLand[[#This Row],[Land]],tblRenners[TotaalPunten])</f>
        <v>50</v>
      </c>
      <c r="F5">
        <f ca="1">_xlfn.RANK.EQ(tblLand[[#This Row],[Punten]],tblLand[Punten])</f>
        <v>2</v>
      </c>
      <c r="G5" s="39">
        <f ca="1">IFERROR(tblLand[[#This Row],[Punten]]/tblLand[[#This Row],[AantRenners]],"")</f>
        <v>12.5</v>
      </c>
      <c r="H5" s="1">
        <f ca="1">IFERROR(_xlfn.RANK.EQ(tblLand[[#This Row],[PuntenNorm]],tblLand[PuntenNorm]),"")</f>
        <v>2</v>
      </c>
    </row>
    <row r="6" spans="2:8" ht="13.8" customHeight="1" x14ac:dyDescent="0.3">
      <c r="B6" t="s">
        <v>332</v>
      </c>
      <c r="C6" t="s">
        <v>9</v>
      </c>
      <c r="D6" s="32">
        <f>COUNTIF(tblRenners[Land],tblLand[[#This Row],[Land]])</f>
        <v>4</v>
      </c>
      <c r="E6">
        <f ca="1">SUMIF(tblRenners[Land],tblLand[[#This Row],[Land]],tblRenners[TotaalPunten])</f>
        <v>30</v>
      </c>
      <c r="F6">
        <f ca="1">_xlfn.RANK.EQ(tblLand[[#This Row],[Punten]],tblLand[Punten])</f>
        <v>7</v>
      </c>
      <c r="G6" s="39">
        <f ca="1">IFERROR(tblLand[[#This Row],[Punten]]/tblLand[[#This Row],[AantRenners]],"")</f>
        <v>7.5</v>
      </c>
      <c r="H6" s="1">
        <f ca="1">IFERROR(_xlfn.RANK.EQ(tblLand[[#This Row],[PuntenNorm]],tblLand[PuntenNorm]),"")</f>
        <v>4</v>
      </c>
    </row>
    <row r="7" spans="2:8" ht="13.8" customHeight="1" x14ac:dyDescent="0.3">
      <c r="B7" t="s">
        <v>316</v>
      </c>
      <c r="C7" t="s">
        <v>5</v>
      </c>
      <c r="D7" s="32">
        <f>COUNTIF(tblRenners[Land],tblLand[[#This Row],[Land]])</f>
        <v>4</v>
      </c>
      <c r="E7">
        <f ca="1">SUMIF(tblRenners[Land],tblLand[[#This Row],[Land]],tblRenners[TotaalPunten])</f>
        <v>20</v>
      </c>
      <c r="F7">
        <f ca="1">_xlfn.RANK.EQ(tblLand[[#This Row],[Punten]],tblLand[Punten])</f>
        <v>11</v>
      </c>
      <c r="G7" s="39">
        <f ca="1">IFERROR(tblLand[[#This Row],[Punten]]/tblLand[[#This Row],[AantRenners]],"")</f>
        <v>5</v>
      </c>
      <c r="H7" s="1">
        <f ca="1">IFERROR(_xlfn.RANK.EQ(tblLand[[#This Row],[PuntenNorm]],tblLand[PuntenNorm]),"")</f>
        <v>5</v>
      </c>
    </row>
    <row r="8" spans="2:8" ht="13.8" customHeight="1" x14ac:dyDescent="0.3">
      <c r="B8" t="s">
        <v>337</v>
      </c>
      <c r="C8" t="s">
        <v>20</v>
      </c>
      <c r="D8" s="32">
        <f>COUNTIF(tblRenners[Land],tblLand[[#This Row],[Land]])</f>
        <v>1</v>
      </c>
      <c r="E8">
        <f ca="1">SUMIF(tblRenners[Land],tblLand[[#This Row],[Land]],tblRenners[TotaalPunten])</f>
        <v>5</v>
      </c>
      <c r="F8">
        <f ca="1">_xlfn.RANK.EQ(tblLand[[#This Row],[Punten]],tblLand[Punten])</f>
        <v>13</v>
      </c>
      <c r="G8" s="39">
        <f ca="1">IFERROR(tblLand[[#This Row],[Punten]]/tblLand[[#This Row],[AantRenners]],"")</f>
        <v>5</v>
      </c>
      <c r="H8" s="1">
        <f ca="1">IFERROR(_xlfn.RANK.EQ(tblLand[[#This Row],[PuntenNorm]],tblLand[PuntenNorm]),"")</f>
        <v>5</v>
      </c>
    </row>
    <row r="9" spans="2:8" ht="13.8" customHeight="1" x14ac:dyDescent="0.3">
      <c r="B9" t="s">
        <v>318</v>
      </c>
      <c r="C9" t="s">
        <v>23</v>
      </c>
      <c r="D9" s="32">
        <f>COUNTIF(tblRenners[Land],tblLand[[#This Row],[Land]])</f>
        <v>7</v>
      </c>
      <c r="E9">
        <f ca="1">SUMIF(tblRenners[Land],tblLand[[#This Row],[Land]],tblRenners[TotaalPunten])</f>
        <v>32</v>
      </c>
      <c r="F9">
        <f ca="1">_xlfn.RANK.EQ(tblLand[[#This Row],[Punten]],tblLand[Punten])</f>
        <v>6</v>
      </c>
      <c r="G9" s="39">
        <f ca="1">IFERROR(tblLand[[#This Row],[Punten]]/tblLand[[#This Row],[AantRenners]],"")</f>
        <v>4.5714285714285712</v>
      </c>
      <c r="H9" s="1">
        <f ca="1">IFERROR(_xlfn.RANK.EQ(tblLand[[#This Row],[PuntenNorm]],tblLand[PuntenNorm]),"")</f>
        <v>7</v>
      </c>
    </row>
    <row r="10" spans="2:8" ht="13.8" customHeight="1" x14ac:dyDescent="0.3">
      <c r="B10" t="s">
        <v>324</v>
      </c>
      <c r="C10" t="s">
        <v>29</v>
      </c>
      <c r="D10" s="32">
        <f>COUNTIF(tblRenners[Land],tblLand[[#This Row],[Land]])</f>
        <v>6</v>
      </c>
      <c r="E10">
        <f ca="1">SUMIF(tblRenners[Land],tblLand[[#This Row],[Land]],tblRenners[TotaalPunten])</f>
        <v>23</v>
      </c>
      <c r="F10">
        <f ca="1">_xlfn.RANK.EQ(tblLand[[#This Row],[Punten]],tblLand[Punten])</f>
        <v>9</v>
      </c>
      <c r="G10" s="39">
        <f ca="1">IFERROR(tblLand[[#This Row],[Punten]]/tblLand[[#This Row],[AantRenners]],"")</f>
        <v>3.8333333333333335</v>
      </c>
      <c r="H10" s="1">
        <f ca="1">IFERROR(_xlfn.RANK.EQ(tblLand[[#This Row],[PuntenNorm]],tblLand[PuntenNorm]),"")</f>
        <v>8</v>
      </c>
    </row>
    <row r="11" spans="2:8" ht="13.8" customHeight="1" x14ac:dyDescent="0.3">
      <c r="B11" t="s">
        <v>334</v>
      </c>
      <c r="C11" t="s">
        <v>15</v>
      </c>
      <c r="D11" s="32">
        <f>COUNTIF(tblRenners[Land],tblLand[[#This Row],[Land]])</f>
        <v>8</v>
      </c>
      <c r="E11">
        <f ca="1">SUMIF(tblRenners[Land],tblLand[[#This Row],[Land]],tblRenners[TotaalPunten])</f>
        <v>30</v>
      </c>
      <c r="F11">
        <f ca="1">_xlfn.RANK.EQ(tblLand[[#This Row],[Punten]],tblLand[Punten])</f>
        <v>7</v>
      </c>
      <c r="G11" s="39">
        <f ca="1">IFERROR(tblLand[[#This Row],[Punten]]/tblLand[[#This Row],[AantRenners]],"")</f>
        <v>3.75</v>
      </c>
      <c r="H11" s="1">
        <f ca="1">IFERROR(_xlfn.RANK.EQ(tblLand[[#This Row],[PuntenNorm]],tblLand[PuntenNorm]),"")</f>
        <v>9</v>
      </c>
    </row>
    <row r="12" spans="2:8" ht="13.8" customHeight="1" x14ac:dyDescent="0.3">
      <c r="B12" t="s">
        <v>321</v>
      </c>
      <c r="C12" t="s">
        <v>33</v>
      </c>
      <c r="D12" s="32">
        <f>COUNTIF(tblRenners[Land],tblLand[[#This Row],[Land]])</f>
        <v>16</v>
      </c>
      <c r="E12">
        <f ca="1">SUMIF(tblRenners[Land],tblLand[[#This Row],[Land]],tblRenners[TotaalPunten])</f>
        <v>37</v>
      </c>
      <c r="F12">
        <f ca="1">_xlfn.RANK.EQ(tblLand[[#This Row],[Punten]],tblLand[Punten])</f>
        <v>5</v>
      </c>
      <c r="G12" s="39">
        <f ca="1">IFERROR(tblLand[[#This Row],[Punten]]/tblLand[[#This Row],[AantRenners]],"")</f>
        <v>2.3125</v>
      </c>
      <c r="H12" s="1">
        <f ca="1">IFERROR(_xlfn.RANK.EQ(tblLand[[#This Row],[PuntenNorm]],tblLand[PuntenNorm]),"")</f>
        <v>10</v>
      </c>
    </row>
    <row r="13" spans="2:8" ht="13.8" customHeight="1" x14ac:dyDescent="0.3">
      <c r="B13" t="s">
        <v>319</v>
      </c>
      <c r="C13" t="s">
        <v>18</v>
      </c>
      <c r="D13" s="32">
        <f>COUNTIF(tblRenners[Land],tblLand[[#This Row],[Land]])</f>
        <v>39</v>
      </c>
      <c r="E13">
        <f ca="1">SUMIF(tblRenners[Land],tblLand[[#This Row],[Land]],tblRenners[TotaalPunten])</f>
        <v>72</v>
      </c>
      <c r="F13">
        <f ca="1">_xlfn.RANK.EQ(tblLand[[#This Row],[Punten]],tblLand[Punten])</f>
        <v>1</v>
      </c>
      <c r="G13" s="39">
        <f ca="1">IFERROR(tblLand[[#This Row],[Punten]]/tblLand[[#This Row],[AantRenners]],"")</f>
        <v>1.8461538461538463</v>
      </c>
      <c r="H13" s="1">
        <f ca="1">IFERROR(_xlfn.RANK.EQ(tblLand[[#This Row],[PuntenNorm]],tblLand[PuntenNorm]),"")</f>
        <v>11</v>
      </c>
    </row>
    <row r="14" spans="2:8" ht="13.8" customHeight="1" x14ac:dyDescent="0.3">
      <c r="B14" t="s">
        <v>320</v>
      </c>
      <c r="C14" t="s">
        <v>31</v>
      </c>
      <c r="D14" s="32">
        <f>COUNTIF(tblRenners[Land],tblLand[[#This Row],[Land]])</f>
        <v>17</v>
      </c>
      <c r="E14">
        <f ca="1">SUMIF(tblRenners[Land],tblLand[[#This Row],[Land]],tblRenners[TotaalPunten])</f>
        <v>23</v>
      </c>
      <c r="F14">
        <f ca="1">_xlfn.RANK.EQ(tblLand[[#This Row],[Punten]],tblLand[Punten])</f>
        <v>9</v>
      </c>
      <c r="G14" s="39">
        <f ca="1">IFERROR(tblLand[[#This Row],[Punten]]/tblLand[[#This Row],[AantRenners]],"")</f>
        <v>1.3529411764705883</v>
      </c>
      <c r="H14" s="1">
        <f ca="1">IFERROR(_xlfn.RANK.EQ(tblLand[[#This Row],[PuntenNorm]],tblLand[PuntenNorm]),"")</f>
        <v>12</v>
      </c>
    </row>
    <row r="15" spans="2:8" ht="13.8" customHeight="1" x14ac:dyDescent="0.3">
      <c r="B15" t="s">
        <v>311</v>
      </c>
      <c r="C15" t="s">
        <v>4</v>
      </c>
      <c r="D15" s="32">
        <f>COUNTIF(tblRenners[Land],tblLand[[#This Row],[Land]])</f>
        <v>10</v>
      </c>
      <c r="E15">
        <f ca="1">SUMIF(tblRenners[Land],tblLand[[#This Row],[Land]],tblRenners[TotaalPunten])</f>
        <v>10</v>
      </c>
      <c r="F15">
        <f ca="1">_xlfn.RANK.EQ(tblLand[[#This Row],[Punten]],tblLand[Punten])</f>
        <v>12</v>
      </c>
      <c r="G15" s="39">
        <f ca="1">IFERROR(tblLand[[#This Row],[Punten]]/tblLand[[#This Row],[AantRenners]],"")</f>
        <v>1</v>
      </c>
      <c r="H15" s="1">
        <f ca="1">IFERROR(_xlfn.RANK.EQ(tblLand[[#This Row],[PuntenNorm]],tblLand[PuntenNorm]),"")</f>
        <v>13</v>
      </c>
    </row>
    <row r="16" spans="2:8" ht="13.8" customHeight="1" x14ac:dyDescent="0.3">
      <c r="B16" t="s">
        <v>322</v>
      </c>
      <c r="C16" t="s">
        <v>14</v>
      </c>
      <c r="D16" s="32">
        <f>COUNTIF(tblRenners[Land],tblLand[[#This Row],[Land]])</f>
        <v>12</v>
      </c>
      <c r="E16">
        <f ca="1">SUMIF(tblRenners[Land],tblLand[[#This Row],[Land]],tblRenners[TotaalPunten])</f>
        <v>2</v>
      </c>
      <c r="F16">
        <f ca="1">_xlfn.RANK.EQ(tblLand[[#This Row],[Punten]],tblLand[Punten])</f>
        <v>14</v>
      </c>
      <c r="G16" s="39">
        <f ca="1">IFERROR(tblLand[[#This Row],[Punten]]/tblLand[[#This Row],[AantRenners]],"")</f>
        <v>0.16666666666666666</v>
      </c>
      <c r="H16" s="1">
        <f ca="1">IFERROR(_xlfn.RANK.EQ(tblLand[[#This Row],[PuntenNorm]],tblLand[PuntenNorm]),"")</f>
        <v>14</v>
      </c>
    </row>
    <row r="17" spans="2:8" ht="13.8" customHeight="1" x14ac:dyDescent="0.3">
      <c r="B17" t="s">
        <v>313</v>
      </c>
      <c r="C17" t="s">
        <v>16</v>
      </c>
      <c r="D17" s="32">
        <f>COUNTIF(tblRenners[Land],tblLand[[#This Row],[Land]])</f>
        <v>1</v>
      </c>
      <c r="E17">
        <f ca="1">SUMIF(tblRenners[Land],tblLand[[#This Row],[Land]],tblRenners[TotaalPunten])</f>
        <v>0</v>
      </c>
      <c r="F17">
        <f ca="1">_xlfn.RANK.EQ(tblLand[[#This Row],[Punten]],tblLand[Punten])</f>
        <v>15</v>
      </c>
      <c r="G17" s="39">
        <f ca="1">IFERROR(tblLand[[#This Row],[Punten]]/tblLand[[#This Row],[AantRenners]],"")</f>
        <v>0</v>
      </c>
      <c r="H17" s="1">
        <f ca="1">IFERROR(_xlfn.RANK.EQ(tblLand[[#This Row],[PuntenNorm]],tblLand[PuntenNorm]),"")</f>
        <v>15</v>
      </c>
    </row>
    <row r="18" spans="2:8" ht="13.8" customHeight="1" x14ac:dyDescent="0.3">
      <c r="B18" t="s">
        <v>328</v>
      </c>
      <c r="C18" t="s">
        <v>12</v>
      </c>
      <c r="D18" s="32">
        <f>COUNTIF(tblRenners[Land],tblLand[[#This Row],[Land]])</f>
        <v>5</v>
      </c>
      <c r="E18">
        <f ca="1">SUMIF(tblRenners[Land],tblLand[[#This Row],[Land]],tblRenners[TotaalPunten])</f>
        <v>0</v>
      </c>
      <c r="F18">
        <f ca="1">_xlfn.RANK.EQ(tblLand[[#This Row],[Punten]],tblLand[Punten])</f>
        <v>15</v>
      </c>
      <c r="G18" s="39">
        <f ca="1">IFERROR(tblLand[[#This Row],[Punten]]/tblLand[[#This Row],[AantRenners]],"")</f>
        <v>0</v>
      </c>
      <c r="H18" s="1">
        <f ca="1">IFERROR(_xlfn.RANK.EQ(tblLand[[#This Row],[PuntenNorm]],tblLand[PuntenNorm]),"")</f>
        <v>15</v>
      </c>
    </row>
    <row r="19" spans="2:8" ht="13.8" customHeight="1" x14ac:dyDescent="0.3">
      <c r="B19" t="s">
        <v>325</v>
      </c>
      <c r="C19" t="s">
        <v>30</v>
      </c>
      <c r="D19" s="32">
        <f>COUNTIF(tblRenners[Land],tblLand[[#This Row],[Land]])</f>
        <v>2</v>
      </c>
      <c r="E19">
        <f ca="1">SUMIF(tblRenners[Land],tblLand[[#This Row],[Land]],tblRenners[TotaalPunten])</f>
        <v>0</v>
      </c>
      <c r="F19">
        <f ca="1">_xlfn.RANK.EQ(tblLand[[#This Row],[Punten]],tblLand[Punten])</f>
        <v>15</v>
      </c>
      <c r="G19" s="39">
        <f ca="1">IFERROR(tblLand[[#This Row],[Punten]]/tblLand[[#This Row],[AantRenners]],"")</f>
        <v>0</v>
      </c>
      <c r="H19" s="1">
        <f ca="1">IFERROR(_xlfn.RANK.EQ(tblLand[[#This Row],[PuntenNorm]],tblLand[PuntenNorm]),"")</f>
        <v>15</v>
      </c>
    </row>
    <row r="20" spans="2:8" ht="13.8" customHeight="1" x14ac:dyDescent="0.3">
      <c r="B20" t="s">
        <v>331</v>
      </c>
      <c r="C20" t="s">
        <v>8</v>
      </c>
      <c r="D20" s="32">
        <f>COUNTIF(tblRenners[Land],tblLand[[#This Row],[Land]])</f>
        <v>1</v>
      </c>
      <c r="E20">
        <f ca="1">SUMIF(tblRenners[Land],tblLand[[#This Row],[Land]],tblRenners[TotaalPunten])</f>
        <v>0</v>
      </c>
      <c r="F20">
        <f ca="1">_xlfn.RANK.EQ(tblLand[[#This Row],[Punten]],tblLand[Punten])</f>
        <v>15</v>
      </c>
      <c r="G20" s="39">
        <f ca="1">IFERROR(tblLand[[#This Row],[Punten]]/tblLand[[#This Row],[AantRenners]],"")</f>
        <v>0</v>
      </c>
      <c r="H20" s="1">
        <f ca="1">IFERROR(_xlfn.RANK.EQ(tblLand[[#This Row],[PuntenNorm]],tblLand[PuntenNorm]),"")</f>
        <v>15</v>
      </c>
    </row>
    <row r="21" spans="2:8" ht="13.8" customHeight="1" x14ac:dyDescent="0.3">
      <c r="B21" t="s">
        <v>314</v>
      </c>
      <c r="C21" t="s">
        <v>17</v>
      </c>
      <c r="D21" s="32">
        <f>COUNTIF(tblRenners[Land],tblLand[[#This Row],[Land]])</f>
        <v>17</v>
      </c>
      <c r="E21">
        <f ca="1">SUMIF(tblRenners[Land],tblLand[[#This Row],[Land]],tblRenners[TotaalPunten])</f>
        <v>0</v>
      </c>
      <c r="F21">
        <f ca="1">_xlfn.RANK.EQ(tblLand[[#This Row],[Punten]],tblLand[Punten])</f>
        <v>15</v>
      </c>
      <c r="G21" s="39">
        <f ca="1">IFERROR(tblLand[[#This Row],[Punten]]/tblLand[[#This Row],[AantRenners]],"")</f>
        <v>0</v>
      </c>
      <c r="H21" s="1">
        <f ca="1">IFERROR(_xlfn.RANK.EQ(tblLand[[#This Row],[PuntenNorm]],tblLand[PuntenNorm]),"")</f>
        <v>15</v>
      </c>
    </row>
    <row r="22" spans="2:8" ht="13.8" customHeight="1" x14ac:dyDescent="0.3">
      <c r="B22" t="s">
        <v>326</v>
      </c>
      <c r="C22" t="s">
        <v>21</v>
      </c>
      <c r="D22" s="32">
        <f>COUNTIF(tblRenners[Land],tblLand[[#This Row],[Land]])</f>
        <v>1</v>
      </c>
      <c r="E22">
        <f ca="1">SUMIF(tblRenners[Land],tblLand[[#This Row],[Land]],tblRenners[TotaalPunten])</f>
        <v>0</v>
      </c>
      <c r="F22">
        <f ca="1">_xlfn.RANK.EQ(tblLand[[#This Row],[Punten]],tblLand[Punten])</f>
        <v>15</v>
      </c>
      <c r="G22" s="39">
        <f ca="1">IFERROR(tblLand[[#This Row],[Punten]]/tblLand[[#This Row],[AantRenners]],"")</f>
        <v>0</v>
      </c>
      <c r="H22" s="1">
        <f ca="1">IFERROR(_xlfn.RANK.EQ(tblLand[[#This Row],[PuntenNorm]],tblLand[PuntenNorm]),"")</f>
        <v>15</v>
      </c>
    </row>
    <row r="23" spans="2:8" ht="13.8" customHeight="1" x14ac:dyDescent="0.3">
      <c r="B23" t="s">
        <v>312</v>
      </c>
      <c r="C23" t="s">
        <v>10</v>
      </c>
      <c r="D23" s="32">
        <f>COUNTIF(tblRenners[Land],tblLand[[#This Row],[Land]])</f>
        <v>1</v>
      </c>
      <c r="E23">
        <f ca="1">SUMIF(tblRenners[Land],tblLand[[#This Row],[Land]],tblRenners[TotaalPunten])</f>
        <v>0</v>
      </c>
      <c r="F23">
        <f ca="1">_xlfn.RANK.EQ(tblLand[[#This Row],[Punten]],tblLand[Punten])</f>
        <v>15</v>
      </c>
      <c r="G23" s="39">
        <f ca="1">IFERROR(tblLand[[#This Row],[Punten]]/tblLand[[#This Row],[AantRenners]],"")</f>
        <v>0</v>
      </c>
      <c r="H23" s="1">
        <f ca="1">IFERROR(_xlfn.RANK.EQ(tblLand[[#This Row],[PuntenNorm]],tblLand[PuntenNorm]),"")</f>
        <v>15</v>
      </c>
    </row>
    <row r="24" spans="2:8" ht="13.8" customHeight="1" x14ac:dyDescent="0.3">
      <c r="B24" t="s">
        <v>333</v>
      </c>
      <c r="C24" t="s">
        <v>13</v>
      </c>
      <c r="D24" s="32">
        <f>COUNTIF(tblRenners[Land],tblLand[[#This Row],[Land]])</f>
        <v>2</v>
      </c>
      <c r="E24">
        <f ca="1">SUMIF(tblRenners[Land],tblLand[[#This Row],[Land]],tblRenners[TotaalPunten])</f>
        <v>0</v>
      </c>
      <c r="F24">
        <f ca="1">_xlfn.RANK.EQ(tblLand[[#This Row],[Punten]],tblLand[Punten])</f>
        <v>15</v>
      </c>
      <c r="G24" s="39">
        <f ca="1">IFERROR(tblLand[[#This Row],[Punten]]/tblLand[[#This Row],[AantRenners]],"")</f>
        <v>0</v>
      </c>
      <c r="H24" s="1">
        <f ca="1">IFERROR(_xlfn.RANK.EQ(tblLand[[#This Row],[PuntenNorm]],tblLand[PuntenNorm]),"")</f>
        <v>15</v>
      </c>
    </row>
    <row r="25" spans="2:8" ht="13.8" customHeight="1" x14ac:dyDescent="0.3">
      <c r="B25" t="s">
        <v>336</v>
      </c>
      <c r="C25" t="s">
        <v>32</v>
      </c>
      <c r="D25" s="32">
        <f>COUNTIF(tblRenners[Land],tblLand[[#This Row],[Land]])</f>
        <v>1</v>
      </c>
      <c r="E25">
        <f ca="1">SUMIF(tblRenners[Land],tblLand[[#This Row],[Land]],tblRenners[TotaalPunten])</f>
        <v>0</v>
      </c>
      <c r="F25">
        <f ca="1">_xlfn.RANK.EQ(tblLand[[#This Row],[Punten]],tblLand[Punten])</f>
        <v>15</v>
      </c>
      <c r="G25" s="39">
        <f ca="1">IFERROR(tblLand[[#This Row],[Punten]]/tblLand[[#This Row],[AantRenners]],"")</f>
        <v>0</v>
      </c>
      <c r="H25" s="1">
        <f ca="1">IFERROR(_xlfn.RANK.EQ(tblLand[[#This Row],[PuntenNorm]],tblLand[PuntenNorm]),"")</f>
        <v>15</v>
      </c>
    </row>
    <row r="26" spans="2:8" ht="13.8" customHeight="1" x14ac:dyDescent="0.3">
      <c r="B26" t="s">
        <v>338</v>
      </c>
      <c r="C26" t="s">
        <v>22</v>
      </c>
      <c r="D26" s="32">
        <f>COUNTIF(tblRenners[Land],tblLand[[#This Row],[Land]])</f>
        <v>2</v>
      </c>
      <c r="E26">
        <f ca="1">SUMIF(tblRenners[Land],tblLand[[#This Row],[Land]],tblRenners[TotaalPunten])</f>
        <v>0</v>
      </c>
      <c r="F26">
        <f ca="1">_xlfn.RANK.EQ(tblLand[[#This Row],[Punten]],tblLand[Punten])</f>
        <v>15</v>
      </c>
      <c r="G26" s="39">
        <f ca="1">IFERROR(tblLand[[#This Row],[Punten]]/tblLand[[#This Row],[AantRenners]],"")</f>
        <v>0</v>
      </c>
      <c r="H26" s="1">
        <f ca="1">IFERROR(_xlfn.RANK.EQ(tblLand[[#This Row],[PuntenNorm]],tblLand[PuntenNorm]),"")</f>
        <v>15</v>
      </c>
    </row>
    <row r="27" spans="2:8" ht="13.8" customHeight="1" x14ac:dyDescent="0.3">
      <c r="B27" t="s">
        <v>339</v>
      </c>
      <c r="C27" t="s">
        <v>25</v>
      </c>
      <c r="D27" s="32">
        <f>COUNTIF(tblRenners[Land],tblLand[[#This Row],[Land]])</f>
        <v>1</v>
      </c>
      <c r="E27">
        <f ca="1">SUMIF(tblRenners[Land],tblLand[[#This Row],[Land]],tblRenners[TotaalPunten])</f>
        <v>0</v>
      </c>
      <c r="F27">
        <f ca="1">_xlfn.RANK.EQ(tblLand[[#This Row],[Punten]],tblLand[Punten])</f>
        <v>15</v>
      </c>
      <c r="G27" s="39">
        <f ca="1">IFERROR(tblLand[[#This Row],[Punten]]/tblLand[[#This Row],[AantRenners]],"")</f>
        <v>0</v>
      </c>
      <c r="H27" s="1">
        <f ca="1">IFERROR(_xlfn.RANK.EQ(tblLand[[#This Row],[PuntenNorm]],tblLand[PuntenNorm]),"")</f>
        <v>15</v>
      </c>
    </row>
    <row r="28" spans="2:8" ht="13.8" customHeight="1" x14ac:dyDescent="0.3">
      <c r="B28" t="s">
        <v>315</v>
      </c>
      <c r="C28" t="s">
        <v>26</v>
      </c>
      <c r="D28" s="32">
        <f>COUNTIF(tblRenners[Land],tblLand[[#This Row],[Land]])</f>
        <v>1</v>
      </c>
      <c r="E28">
        <f ca="1">SUMIF(tblRenners[Land],tblLand[[#This Row],[Land]],tblRenners[TotaalPunten])</f>
        <v>0</v>
      </c>
      <c r="F28">
        <f ca="1">_xlfn.RANK.EQ(tblLand[[#This Row],[Punten]],tblLand[Punten])</f>
        <v>15</v>
      </c>
      <c r="G28" s="39">
        <f ca="1">IFERROR(tblLand[[#This Row],[Punten]]/tblLand[[#This Row],[AantRenners]],"")</f>
        <v>0</v>
      </c>
      <c r="H28" s="1">
        <f ca="1">IFERROR(_xlfn.RANK.EQ(tblLand[[#This Row],[PuntenNorm]],tblLand[PuntenNorm]),"")</f>
        <v>15</v>
      </c>
    </row>
    <row r="29" spans="2:8" ht="13.8" customHeight="1" x14ac:dyDescent="0.3">
      <c r="B29" t="s">
        <v>340</v>
      </c>
      <c r="C29" t="s">
        <v>27</v>
      </c>
      <c r="D29" s="32">
        <f>COUNTIF(tblRenners[Land],tblLand[[#This Row],[Land]])</f>
        <v>1</v>
      </c>
      <c r="E29">
        <f ca="1">SUMIF(tblRenners[Land],tblLand[[#This Row],[Land]],tblRenners[TotaalPunten])</f>
        <v>0</v>
      </c>
      <c r="F29">
        <f ca="1">_xlfn.RANK.EQ(tblLand[[#This Row],[Punten]],tblLand[Punten])</f>
        <v>15</v>
      </c>
      <c r="G29" s="39">
        <f ca="1">IFERROR(tblLand[[#This Row],[Punten]]/tblLand[[#This Row],[AantRenners]],"")</f>
        <v>0</v>
      </c>
      <c r="H29" s="1">
        <f ca="1">IFERROR(_xlfn.RANK.EQ(tblLand[[#This Row],[PuntenNorm]],tblLand[PuntenNorm]),"")</f>
        <v>15</v>
      </c>
    </row>
    <row r="30" spans="2:8" ht="13.8" customHeight="1" x14ac:dyDescent="0.3">
      <c r="B30" t="s">
        <v>317</v>
      </c>
      <c r="C30" t="s">
        <v>28</v>
      </c>
      <c r="D30" s="32">
        <f>COUNTIF(tblRenners[Land],tblLand[[#This Row],[Land]])</f>
        <v>2</v>
      </c>
      <c r="E30">
        <f ca="1">SUMIF(tblRenners[Land],tblLand[[#This Row],[Land]],tblRenners[TotaalPunten])</f>
        <v>0</v>
      </c>
      <c r="F30">
        <f ca="1">_xlfn.RANK.EQ(tblLand[[#This Row],[Punten]],tblLand[Punten])</f>
        <v>15</v>
      </c>
      <c r="G30" s="39">
        <f ca="1">IFERROR(tblLand[[#This Row],[Punten]]/tblLand[[#This Row],[AantRenners]],"")</f>
        <v>0</v>
      </c>
      <c r="H30" s="1">
        <f ca="1">IFERROR(_xlfn.RANK.EQ(tblLand[[#This Row],[PuntenNorm]],tblLand[PuntenNorm]),"")</f>
        <v>15</v>
      </c>
    </row>
    <row r="31" spans="2:8" ht="13.8" customHeight="1" x14ac:dyDescent="0.3">
      <c r="B31" t="s">
        <v>342</v>
      </c>
      <c r="C31" t="s">
        <v>227</v>
      </c>
      <c r="D31" s="32">
        <f>COUNTIF(tblRenners[Land],tblLand[[#This Row],[Land]])</f>
        <v>3</v>
      </c>
      <c r="E31">
        <f ca="1">SUMIF(tblRenners[Land],tblLand[[#This Row],[Land]],tblRenners[TotaalPunten])</f>
        <v>0</v>
      </c>
      <c r="F31">
        <f ca="1">_xlfn.RANK.EQ(tblLand[[#This Row],[Punten]],tblLand[Punten])</f>
        <v>15</v>
      </c>
      <c r="G31" s="39">
        <f ca="1">IFERROR(tblLand[[#This Row],[Punten]]/tblLand[[#This Row],[AantRenners]],"")</f>
        <v>0</v>
      </c>
      <c r="H31" s="1">
        <f ca="1">IFERROR(_xlfn.RANK.EQ(tblLand[[#This Row],[PuntenNorm]],tblLand[PuntenNorm]),"")</f>
        <v>15</v>
      </c>
    </row>
    <row r="32" spans="2:8" ht="13.8" customHeight="1" x14ac:dyDescent="0.3">
      <c r="B32" t="s">
        <v>327</v>
      </c>
      <c r="C32" t="s">
        <v>11</v>
      </c>
      <c r="D32" s="32">
        <f>COUNTIF(tblRenners[Land],tblLand[[#This Row],[Land]])</f>
        <v>0</v>
      </c>
      <c r="E32">
        <f>SUMIF(tblRenners[Land],tblLand[[#This Row],[Land]],tblRenners[TotaalPunten])</f>
        <v>0</v>
      </c>
      <c r="F32">
        <f ca="1">_xlfn.RANK.EQ(tblLand[[#This Row],[Punten]],tblLand[Punten])</f>
        <v>15</v>
      </c>
      <c r="G32" s="39" t="str">
        <f>IFERROR(tblLand[[#This Row],[Punten]]/tblLand[[#This Row],[AantRenners]],"")</f>
        <v/>
      </c>
      <c r="H32" s="1" t="str">
        <f>IFERROR(_xlfn.RANK.EQ(tblLand[[#This Row],[PuntenNorm]],tblLand[PuntenNorm]),"")</f>
        <v/>
      </c>
    </row>
    <row r="33" spans="2:8" ht="13.8" customHeight="1" x14ac:dyDescent="0.3">
      <c r="B33" t="s">
        <v>330</v>
      </c>
      <c r="C33" t="s">
        <v>7</v>
      </c>
      <c r="D33" s="32">
        <f>COUNTIF(tblRenners[Land],tblLand[[#This Row],[Land]])</f>
        <v>0</v>
      </c>
      <c r="E33">
        <f>SUMIF(tblRenners[Land],tblLand[[#This Row],[Land]],tblRenners[TotaalPunten])</f>
        <v>0</v>
      </c>
      <c r="F33">
        <f ca="1">_xlfn.RANK.EQ(tblLand[[#This Row],[Punten]],tblLand[Punten])</f>
        <v>15</v>
      </c>
      <c r="G33" s="39" t="str">
        <f>IFERROR(tblLand[[#This Row],[Punten]]/tblLand[[#This Row],[AantRenners]],"")</f>
        <v/>
      </c>
      <c r="H33" s="1" t="str">
        <f>IFERROR(_xlfn.RANK.EQ(tblLand[[#This Row],[PuntenNorm]],tblLand[PuntenNorm]),"")</f>
        <v/>
      </c>
    </row>
    <row r="34" spans="2:8" ht="13.8" customHeight="1" x14ac:dyDescent="0.3">
      <c r="B34" t="s">
        <v>341</v>
      </c>
      <c r="C34" t="s">
        <v>366</v>
      </c>
      <c r="D34" s="32">
        <f>COUNTIF(tblRenners[Land],tblLand[[#This Row],[Land]])</f>
        <v>0</v>
      </c>
      <c r="E34">
        <f>SUMIF(tblRenners[Land],tblLand[[#This Row],[Land]],tblRenners[TotaalPunten])</f>
        <v>0</v>
      </c>
      <c r="F34">
        <f ca="1">_xlfn.RANK.EQ(tblLand[[#This Row],[Punten]],tblLand[Punten])</f>
        <v>15</v>
      </c>
      <c r="G34" s="39" t="str">
        <f>IFERROR(tblLand[[#This Row],[Punten]]/tblLand[[#This Row],[AantRenners]],"")</f>
        <v/>
      </c>
      <c r="H34" s="1" t="str">
        <f>IFERROR(_xlfn.RANK.EQ(tblLand[[#This Row],[PuntenNorm]],tblLand[PuntenNorm]),"")</f>
        <v/>
      </c>
    </row>
    <row r="35" spans="2:8" ht="13.8" customHeight="1" x14ac:dyDescent="0.3">
      <c r="B35" t="s">
        <v>254</v>
      </c>
      <c r="D35">
        <f>SUBTOTAL(109,tblLand[AantRenners])</f>
        <v>176</v>
      </c>
      <c r="E35">
        <f ca="1">SUBTOTAL(109,tblLand[Punten])</f>
        <v>429</v>
      </c>
    </row>
  </sheetData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3345-8893-4300-9245-F789131E857D}">
  <sheetPr codeName="Blad6">
    <tabColor rgb="FF92D050"/>
  </sheetPr>
  <dimension ref="B2:C13"/>
  <sheetViews>
    <sheetView workbookViewId="0"/>
  </sheetViews>
  <sheetFormatPr defaultRowHeight="14.4" x14ac:dyDescent="0.3"/>
  <cols>
    <col min="1" max="1" width="2.77734375" customWidth="1"/>
    <col min="2" max="2" width="6.21875" bestFit="1" customWidth="1"/>
    <col min="3" max="3" width="9.33203125" bestFit="1" customWidth="1"/>
  </cols>
  <sheetData>
    <row r="2" spans="2:3" x14ac:dyDescent="0.3">
      <c r="B2" t="s">
        <v>2</v>
      </c>
      <c r="C2" t="s">
        <v>255</v>
      </c>
    </row>
    <row r="3" spans="2:3" x14ac:dyDescent="0.3">
      <c r="B3">
        <v>1</v>
      </c>
      <c r="C3">
        <v>50</v>
      </c>
    </row>
    <row r="4" spans="2:3" x14ac:dyDescent="0.3">
      <c r="B4">
        <v>2</v>
      </c>
      <c r="C4">
        <v>30</v>
      </c>
    </row>
    <row r="5" spans="2:3" x14ac:dyDescent="0.3">
      <c r="B5">
        <v>3</v>
      </c>
      <c r="C5">
        <v>20</v>
      </c>
    </row>
    <row r="6" spans="2:3" x14ac:dyDescent="0.3">
      <c r="B6">
        <v>4</v>
      </c>
      <c r="C6">
        <v>15</v>
      </c>
    </row>
    <row r="7" spans="2:3" x14ac:dyDescent="0.3">
      <c r="B7">
        <v>5</v>
      </c>
      <c r="C7">
        <v>10</v>
      </c>
    </row>
    <row r="8" spans="2:3" x14ac:dyDescent="0.3">
      <c r="B8">
        <v>6</v>
      </c>
      <c r="C8">
        <v>7</v>
      </c>
    </row>
    <row r="9" spans="2:3" x14ac:dyDescent="0.3">
      <c r="B9">
        <v>7</v>
      </c>
      <c r="C9">
        <v>5</v>
      </c>
    </row>
    <row r="10" spans="2:3" x14ac:dyDescent="0.3">
      <c r="B10">
        <v>8</v>
      </c>
      <c r="C10">
        <v>3</v>
      </c>
    </row>
    <row r="11" spans="2:3" x14ac:dyDescent="0.3">
      <c r="B11">
        <v>9</v>
      </c>
      <c r="C11">
        <v>2</v>
      </c>
    </row>
    <row r="12" spans="2:3" x14ac:dyDescent="0.3">
      <c r="B12">
        <v>10</v>
      </c>
      <c r="C12">
        <v>1</v>
      </c>
    </row>
    <row r="13" spans="2:3" x14ac:dyDescent="0.3">
      <c r="B13" t="s">
        <v>254</v>
      </c>
      <c r="C13">
        <f>SUBTOTAL(109,tblPunten[Punten])</f>
        <v>143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599D5-21BD-4B1F-9FE7-3B6EA6B580EA}">
  <sheetPr codeName="Blad1">
    <tabColor rgb="FFFF0000"/>
  </sheetPr>
  <dimension ref="B1:Y50"/>
  <sheetViews>
    <sheetView workbookViewId="0"/>
  </sheetViews>
  <sheetFormatPr defaultRowHeight="14.4" x14ac:dyDescent="0.3"/>
  <cols>
    <col min="1" max="1" width="3.109375" customWidth="1"/>
    <col min="2" max="2" width="12" style="12" bestFit="1" customWidth="1"/>
    <col min="3" max="11" width="4.21875" bestFit="1" customWidth="1"/>
    <col min="12" max="23" width="5.21875" bestFit="1" customWidth="1"/>
    <col min="24" max="24" width="3.44140625" customWidth="1"/>
    <col min="25" max="25" width="5.33203125" style="12" bestFit="1" customWidth="1"/>
    <col min="26" max="26" width="4.5546875" customWidth="1"/>
  </cols>
  <sheetData>
    <row r="1" spans="2:25" ht="15" thickBot="1" x14ac:dyDescent="0.35"/>
    <row r="2" spans="2:25" s="11" customFormat="1" ht="24.6" customHeight="1" thickBot="1" x14ac:dyDescent="0.35">
      <c r="B2" s="17"/>
      <c r="C2" s="18"/>
      <c r="D2" s="19"/>
      <c r="E2" s="19"/>
      <c r="F2" s="19"/>
      <c r="G2" s="33" t="s">
        <v>303</v>
      </c>
      <c r="H2" s="77" t="s">
        <v>364</v>
      </c>
      <c r="I2" s="78"/>
      <c r="J2" s="78"/>
      <c r="K2" s="78"/>
      <c r="L2" s="78"/>
      <c r="M2" s="78"/>
      <c r="N2" s="20"/>
      <c r="O2" s="66">
        <f>INDEX(tblTeams[Nr],MATCH("*"&amp;H2&amp;"*",tblTeams[Naam],0))</f>
        <v>17</v>
      </c>
      <c r="P2" s="84" t="str">
        <f>INDEX(tblTeams[Naam],MATCH(O2,tblTeams[Nr],0))</f>
        <v>Tony Martin</v>
      </c>
      <c r="Q2" s="85"/>
      <c r="R2" s="85"/>
      <c r="S2" s="85"/>
      <c r="T2" s="85"/>
      <c r="U2" s="85"/>
      <c r="V2" s="85"/>
      <c r="W2" s="86"/>
    </row>
    <row r="3" spans="2:25" s="21" customFormat="1" ht="9.6" customHeight="1" thickBot="1" x14ac:dyDescent="0.35">
      <c r="B3" s="65"/>
      <c r="C3" s="68"/>
      <c r="D3" s="68"/>
      <c r="E3" s="68"/>
      <c r="F3" s="68"/>
      <c r="G3" s="69"/>
      <c r="H3" s="70"/>
      <c r="I3" s="70"/>
      <c r="J3" s="70"/>
      <c r="K3" s="70"/>
      <c r="L3" s="70"/>
      <c r="M3" s="70"/>
      <c r="N3" s="68"/>
      <c r="O3" s="71"/>
    </row>
    <row r="4" spans="2:25" s="11" customFormat="1" ht="24.6" customHeight="1" thickBot="1" x14ac:dyDescent="0.35">
      <c r="B4" s="17"/>
      <c r="C4" s="18"/>
      <c r="D4" s="19"/>
      <c r="E4" s="19"/>
      <c r="F4" s="19"/>
      <c r="G4" s="33" t="s">
        <v>304</v>
      </c>
      <c r="H4" s="79" t="str">
        <f>INDEX(tblTeams[Naam],MATCH(O4,tblTeams[Nr],0))</f>
        <v>Tom Dumoulin</v>
      </c>
      <c r="I4" s="80"/>
      <c r="J4" s="80"/>
      <c r="K4" s="80"/>
      <c r="L4" s="80"/>
      <c r="M4" s="81"/>
      <c r="N4" s="20"/>
      <c r="O4" s="23">
        <v>14</v>
      </c>
      <c r="Q4" s="21"/>
    </row>
    <row r="5" spans="2:25" s="11" customFormat="1" ht="10.199999999999999" customHeight="1" thickBot="1" x14ac:dyDescent="0.35">
      <c r="B5" s="17"/>
      <c r="C5" s="21"/>
      <c r="D5" s="21"/>
      <c r="E5" s="21"/>
      <c r="F5" s="21"/>
      <c r="G5" s="61"/>
      <c r="H5" s="62"/>
      <c r="I5" s="62"/>
      <c r="J5" s="62"/>
      <c r="K5" s="62"/>
      <c r="L5" s="62"/>
      <c r="M5" s="62"/>
      <c r="N5" s="21"/>
      <c r="O5" s="64"/>
    </row>
    <row r="6" spans="2:25" ht="24.6" customHeight="1" thickBot="1" x14ac:dyDescent="0.35">
      <c r="H6" s="82" t="s">
        <v>365</v>
      </c>
      <c r="I6" s="78"/>
      <c r="J6" s="78"/>
      <c r="K6" s="78"/>
      <c r="L6" s="78"/>
      <c r="M6" s="83"/>
      <c r="Q6" s="21" t="s">
        <v>361</v>
      </c>
    </row>
    <row r="7" spans="2:25" s="37" customFormat="1" ht="9.6" customHeight="1" thickBot="1" x14ac:dyDescent="0.35">
      <c r="B7" s="67"/>
      <c r="H7" s="63"/>
      <c r="I7" s="63"/>
      <c r="J7" s="63"/>
      <c r="K7" s="63"/>
      <c r="L7" s="63"/>
      <c r="M7" s="63"/>
      <c r="Y7" s="67"/>
    </row>
    <row r="8" spans="2:25" ht="24.6" customHeight="1" thickBot="1" x14ac:dyDescent="0.35">
      <c r="H8" s="27"/>
      <c r="I8" s="59"/>
      <c r="J8" s="59"/>
      <c r="K8" s="59"/>
      <c r="L8" s="59"/>
      <c r="M8" s="59"/>
      <c r="N8" s="72">
        <v>121</v>
      </c>
      <c r="O8" s="22">
        <f>INDEX(tblTeams[Nr],Uitslagen!N8)</f>
        <v>120</v>
      </c>
      <c r="Q8" t="s">
        <v>362</v>
      </c>
    </row>
    <row r="9" spans="2:25" s="37" customFormat="1" ht="9.6" customHeight="1" thickBot="1" x14ac:dyDescent="0.35">
      <c r="B9" s="67"/>
      <c r="H9" s="59"/>
      <c r="I9" s="59"/>
      <c r="J9" s="59"/>
      <c r="K9" s="59"/>
      <c r="L9" s="59"/>
      <c r="M9" s="59"/>
      <c r="N9" s="60"/>
      <c r="O9" s="59"/>
      <c r="Y9" s="67"/>
    </row>
    <row r="10" spans="2:25" ht="24.6" customHeight="1" thickBot="1" x14ac:dyDescent="0.35">
      <c r="H10" s="27"/>
      <c r="I10" s="59"/>
      <c r="J10" s="59"/>
      <c r="K10" s="59"/>
      <c r="L10" s="59"/>
      <c r="M10" s="59"/>
      <c r="N10" s="59"/>
      <c r="O10" s="22">
        <v>111</v>
      </c>
      <c r="Q10" t="s">
        <v>363</v>
      </c>
    </row>
    <row r="12" spans="2:25" s="15" customFormat="1" ht="29.4" customHeight="1" x14ac:dyDescent="0.3">
      <c r="B12" s="13" t="s">
        <v>302</v>
      </c>
      <c r="C12" s="14" t="s">
        <v>279</v>
      </c>
      <c r="D12" s="15" t="s">
        <v>280</v>
      </c>
      <c r="E12" s="15" t="s">
        <v>281</v>
      </c>
      <c r="F12" s="15" t="s">
        <v>282</v>
      </c>
      <c r="G12" s="15" t="s">
        <v>283</v>
      </c>
      <c r="H12" s="15" t="s">
        <v>284</v>
      </c>
      <c r="I12" s="15" t="s">
        <v>285</v>
      </c>
      <c r="J12" s="15" t="s">
        <v>286</v>
      </c>
      <c r="K12" s="15" t="s">
        <v>287</v>
      </c>
      <c r="L12" s="15" t="s">
        <v>288</v>
      </c>
      <c r="M12" s="15" t="s">
        <v>289</v>
      </c>
      <c r="N12" s="15" t="s">
        <v>290</v>
      </c>
      <c r="O12" s="15" t="s">
        <v>291</v>
      </c>
      <c r="P12" s="15" t="s">
        <v>292</v>
      </c>
      <c r="Q12" s="15" t="s">
        <v>293</v>
      </c>
      <c r="R12" s="15" t="s">
        <v>294</v>
      </c>
      <c r="S12" s="15" t="s">
        <v>295</v>
      </c>
      <c r="T12" s="15" t="s">
        <v>296</v>
      </c>
      <c r="U12" s="15" t="s">
        <v>297</v>
      </c>
      <c r="V12" s="15" t="s">
        <v>298</v>
      </c>
      <c r="W12" s="15" t="s">
        <v>299</v>
      </c>
      <c r="Y12" s="16"/>
    </row>
    <row r="13" spans="2:25" x14ac:dyDescent="0.3">
      <c r="B13" s="12">
        <v>1</v>
      </c>
      <c r="C13" s="10">
        <v>135</v>
      </c>
      <c r="D13">
        <v>41</v>
      </c>
      <c r="E13">
        <v>151</v>
      </c>
    </row>
    <row r="14" spans="2:25" x14ac:dyDescent="0.3">
      <c r="B14" s="12">
        <v>2</v>
      </c>
      <c r="C14" s="10">
        <v>105</v>
      </c>
      <c r="D14">
        <v>204</v>
      </c>
      <c r="E14">
        <v>43</v>
      </c>
    </row>
    <row r="15" spans="2:25" x14ac:dyDescent="0.3">
      <c r="B15" s="12">
        <v>3</v>
      </c>
      <c r="C15" s="10">
        <v>203</v>
      </c>
      <c r="D15">
        <v>161</v>
      </c>
      <c r="E15">
        <v>191</v>
      </c>
    </row>
    <row r="16" spans="2:25" x14ac:dyDescent="0.3">
      <c r="B16" s="12">
        <v>4</v>
      </c>
      <c r="C16" s="10">
        <v>43</v>
      </c>
      <c r="D16">
        <v>111</v>
      </c>
      <c r="E16">
        <v>174</v>
      </c>
    </row>
    <row r="17" spans="2:5" x14ac:dyDescent="0.3">
      <c r="B17" s="12">
        <v>5</v>
      </c>
      <c r="C17" s="10">
        <v>21</v>
      </c>
      <c r="D17">
        <v>74</v>
      </c>
      <c r="E17">
        <v>21</v>
      </c>
    </row>
    <row r="18" spans="2:5" x14ac:dyDescent="0.3">
      <c r="B18" s="12">
        <v>6</v>
      </c>
      <c r="C18" s="10">
        <v>128</v>
      </c>
      <c r="D18">
        <v>104</v>
      </c>
      <c r="E18">
        <v>108</v>
      </c>
    </row>
    <row r="19" spans="2:5" x14ac:dyDescent="0.3">
      <c r="B19" s="12">
        <v>7</v>
      </c>
      <c r="C19" s="10">
        <v>191</v>
      </c>
      <c r="D19">
        <v>146</v>
      </c>
      <c r="E19">
        <v>203</v>
      </c>
    </row>
    <row r="20" spans="2:5" x14ac:dyDescent="0.3">
      <c r="B20" s="12">
        <v>8</v>
      </c>
      <c r="C20" s="10">
        <v>214</v>
      </c>
      <c r="D20">
        <v>131</v>
      </c>
      <c r="E20">
        <v>117</v>
      </c>
    </row>
    <row r="21" spans="2:5" x14ac:dyDescent="0.3">
      <c r="B21" s="12">
        <v>9</v>
      </c>
      <c r="C21" s="10">
        <v>188</v>
      </c>
      <c r="D21">
        <v>28</v>
      </c>
      <c r="E21">
        <v>211</v>
      </c>
    </row>
    <row r="22" spans="2:5" x14ac:dyDescent="0.3">
      <c r="B22" s="12">
        <v>10</v>
      </c>
      <c r="C22" s="10">
        <v>107</v>
      </c>
      <c r="D22">
        <v>72</v>
      </c>
      <c r="E22">
        <v>181</v>
      </c>
    </row>
    <row r="40" spans="2:2" x14ac:dyDescent="0.3">
      <c r="B40" s="12" t="s">
        <v>319</v>
      </c>
    </row>
    <row r="50" spans="2:2" x14ac:dyDescent="0.3">
      <c r="B50" s="12" t="s">
        <v>320</v>
      </c>
    </row>
  </sheetData>
  <mergeCells count="4">
    <mergeCell ref="H2:M2"/>
    <mergeCell ref="H4:M4"/>
    <mergeCell ref="H6:M6"/>
    <mergeCell ref="P2:W2"/>
  </mergeCells>
  <dataValidations count="1">
    <dataValidation type="list" allowBlank="1" showInputMessage="1" showErrorMessage="1" sqref="R4:R5" xr:uid="{1F50D220-0618-460F-B985-7239AEAB520F}">
      <formula1>NaamNr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55" r:id="rId3" name="ComboBox1">
          <controlPr defaultSize="0" autoLine="0" autoPict="0" linkedCell="O10" listFillRange="Teams!$C$6:$D$224" r:id="rId4">
            <anchor moveWithCells="1">
              <from>
                <xdr:col>7</xdr:col>
                <xdr:colOff>0</xdr:colOff>
                <xdr:row>9</xdr:row>
                <xdr:rowOff>22860</xdr:rowOff>
              </from>
              <to>
                <xdr:col>13</xdr:col>
                <xdr:colOff>0</xdr:colOff>
                <xdr:row>10</xdr:row>
                <xdr:rowOff>0</xdr:rowOff>
              </to>
            </anchor>
          </controlPr>
        </control>
      </mc:Choice>
      <mc:Fallback>
        <control shapeId="2055" r:id="rId3" name="ComboBox1"/>
      </mc:Fallback>
    </mc:AlternateContent>
    <mc:AlternateContent xmlns:mc="http://schemas.openxmlformats.org/markup-compatibility/2006">
      <mc:Choice Requires="x14">
        <control shapeId="2057" r:id="rId5" name="Drop Down 9">
          <controlPr defaultSize="0" autoLine="0" autoPict="0">
            <anchor moveWithCells="1">
              <from>
                <xdr:col>7</xdr:col>
                <xdr:colOff>0</xdr:colOff>
                <xdr:row>7</xdr:row>
                <xdr:rowOff>0</xdr:rowOff>
              </from>
              <to>
                <xdr:col>12</xdr:col>
                <xdr:colOff>342900</xdr:colOff>
                <xdr:row>8</xdr:row>
                <xdr:rowOff>0</xdr:rowOff>
              </to>
            </anchor>
          </controlPr>
        </control>
      </mc:Choice>
    </mc:AlternateContent>
  </controls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3D29D5C-08F8-484E-BAE6-C0F591E988D0}">
          <x14:formula1>
            <xm:f>Teams!$C$6:$C$224</xm:f>
          </x14:formula1>
          <xm:sqref>H3</xm:sqref>
        </x14:dataValidation>
        <x14:dataValidation type="list" allowBlank="1" showInputMessage="1" showErrorMessage="1" xr:uid="{6715FC72-0C87-4AAE-88FA-5E8B2B582048}">
          <x14:formula1>
            <xm:f>Teams!$D$6:$D$224</xm:f>
          </x14:formula1>
          <xm:sqref>O5</xm:sqref>
        </x14:dataValidation>
        <x14:dataValidation type="list" allowBlank="1" showInputMessage="1" showErrorMessage="1" xr:uid="{621B87ED-F376-4C20-AA3C-892986A34F60}">
          <x14:formula1>
            <xm:f>Teams!$G$6:$G$224</xm:f>
          </x14:formula1>
          <xm:sqref>H6:H7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98ADE-B282-49DE-B96E-628D0334E44C}">
  <sheetPr codeName="Blad4">
    <tabColor rgb="FFFFC000"/>
  </sheetPr>
  <dimension ref="B2:AB181"/>
  <sheetViews>
    <sheetView workbookViewId="0">
      <pane xSplit="7" ySplit="5" topLeftCell="H6" activePane="bottomRight" state="frozen"/>
      <selection pane="topRight" activeCell="H1" sqref="H1"/>
      <selection pane="bottomLeft" activeCell="A5" sqref="A5"/>
      <selection pane="bottomRight" activeCell="H6" sqref="H6"/>
    </sheetView>
  </sheetViews>
  <sheetFormatPr defaultColWidth="12" defaultRowHeight="14.4" outlineLevelRow="1" x14ac:dyDescent="0.3"/>
  <cols>
    <col min="1" max="1" width="3" customWidth="1"/>
    <col min="2" max="2" width="22.109375" bestFit="1" customWidth="1"/>
    <col min="3" max="3" width="5.21875" bestFit="1" customWidth="1"/>
    <col min="4" max="4" width="20.77734375" bestFit="1" customWidth="1"/>
    <col min="5" max="5" width="18.77734375" bestFit="1" customWidth="1"/>
    <col min="6" max="6" width="14.5546875" bestFit="1" customWidth="1"/>
    <col min="7" max="7" width="7.44140625" bestFit="1" customWidth="1"/>
    <col min="8" max="16" width="8" bestFit="1" customWidth="1"/>
    <col min="17" max="28" width="9" bestFit="1" customWidth="1"/>
  </cols>
  <sheetData>
    <row r="2" spans="2:28" ht="21" x14ac:dyDescent="0.4">
      <c r="B2" s="73" t="str">
        <f>Teams!B3</f>
        <v>Deelnemerslijst Tour de France 2020</v>
      </c>
      <c r="C2" s="73"/>
      <c r="D2" s="73"/>
      <c r="E2" s="73"/>
      <c r="F2" s="4"/>
      <c r="G2" s="4"/>
    </row>
    <row r="3" spans="2:28" ht="21" x14ac:dyDescent="0.4">
      <c r="B3" s="58"/>
      <c r="C3" s="58"/>
      <c r="D3" s="58"/>
      <c r="E3" s="58"/>
      <c r="F3" s="4"/>
      <c r="G3" s="4"/>
    </row>
    <row r="4" spans="2:28" hidden="1" outlineLevel="1" x14ac:dyDescent="0.3">
      <c r="H4">
        <v>1</v>
      </c>
      <c r="I4">
        <v>2</v>
      </c>
      <c r="J4">
        <v>3</v>
      </c>
      <c r="K4">
        <v>4</v>
      </c>
      <c r="L4">
        <v>5</v>
      </c>
      <c r="M4">
        <v>6</v>
      </c>
      <c r="N4">
        <v>7</v>
      </c>
      <c r="O4">
        <v>8</v>
      </c>
      <c r="P4">
        <v>9</v>
      </c>
      <c r="Q4">
        <v>10</v>
      </c>
      <c r="R4">
        <v>11</v>
      </c>
      <c r="S4">
        <v>12</v>
      </c>
      <c r="T4">
        <v>13</v>
      </c>
      <c r="U4">
        <v>14</v>
      </c>
      <c r="V4">
        <v>15</v>
      </c>
      <c r="W4">
        <v>16</v>
      </c>
      <c r="X4">
        <v>17</v>
      </c>
      <c r="Y4">
        <v>18</v>
      </c>
      <c r="Z4">
        <v>19</v>
      </c>
      <c r="AA4">
        <v>20</v>
      </c>
      <c r="AB4">
        <v>21</v>
      </c>
    </row>
    <row r="5" spans="2:28" collapsed="1" x14ac:dyDescent="0.3">
      <c r="B5" t="s">
        <v>228</v>
      </c>
      <c r="C5" t="s">
        <v>2</v>
      </c>
      <c r="D5" t="s">
        <v>1</v>
      </c>
      <c r="E5" t="s">
        <v>3</v>
      </c>
      <c r="F5" t="s">
        <v>256</v>
      </c>
      <c r="G5" t="s">
        <v>257</v>
      </c>
      <c r="H5" t="s">
        <v>258</v>
      </c>
      <c r="I5" t="s">
        <v>259</v>
      </c>
      <c r="J5" t="s">
        <v>260</v>
      </c>
      <c r="K5" t="s">
        <v>261</v>
      </c>
      <c r="L5" t="s">
        <v>262</v>
      </c>
      <c r="M5" t="s">
        <v>263</v>
      </c>
      <c r="N5" t="s">
        <v>264</v>
      </c>
      <c r="O5" t="s">
        <v>265</v>
      </c>
      <c r="P5" t="s">
        <v>266</v>
      </c>
      <c r="Q5" t="s">
        <v>267</v>
      </c>
      <c r="R5" t="s">
        <v>268</v>
      </c>
      <c r="S5" t="s">
        <v>269</v>
      </c>
      <c r="T5" t="s">
        <v>270</v>
      </c>
      <c r="U5" t="s">
        <v>271</v>
      </c>
      <c r="V5" t="s">
        <v>272</v>
      </c>
      <c r="W5" t="s">
        <v>273</v>
      </c>
      <c r="X5" t="s">
        <v>274</v>
      </c>
      <c r="Y5" t="s">
        <v>275</v>
      </c>
      <c r="Z5" t="s">
        <v>276</v>
      </c>
      <c r="AA5" t="s">
        <v>277</v>
      </c>
      <c r="AB5" t="s">
        <v>278</v>
      </c>
    </row>
    <row r="6" spans="2:28" x14ac:dyDescent="0.3">
      <c r="B6" t="str">
        <f>INDEX(tblTeams[Naam],MATCH(FLOOR(tblRenners[[#This Row],[Nr]],10),tblTeams[Nr],0))</f>
        <v>Deceuninck-Quick-Step</v>
      </c>
      <c r="C6">
        <v>41</v>
      </c>
      <c r="D6" t="str">
        <f>INDEX(tblTeams[Naam],MATCH(tblRenners[[#This Row],[Nr]],tblTeams[Nr],0))</f>
        <v>Julian Alaphilippe</v>
      </c>
      <c r="E6" t="str">
        <f>INDEX(tblTeams[Land],MATCH(tblRenners[[#This Row],[Nr]],tblTeams[Nr],0))</f>
        <v>Frankrijk</v>
      </c>
      <c r="F6" s="9">
        <f ca="1">SUM(tblRenners[[#This Row],[Etap1]:[Etap21]])</f>
        <v>50</v>
      </c>
      <c r="G6">
        <f ca="1">_xlfn.RANK.EQ(tblRenners[[#This Row],[TotaalPunten]],tblRenners[TotaalPunten])</f>
        <v>1</v>
      </c>
      <c r="H6" t="str">
        <f ca="1">IFERROR(INDEX(tblPunten[Punten],MATCH(tblRenners[[#This Row],[Nr]],INDIRECT("tblUitslagen["&amp;H$4&amp;"]"),0)),"")</f>
        <v/>
      </c>
      <c r="I6">
        <f ca="1">IFERROR(INDEX(tblPunten[Punten],MATCH(tblRenners[[#This Row],[Nr]],INDIRECT("tblUitslagen["&amp;I$4&amp;"]"),0)),"")</f>
        <v>50</v>
      </c>
      <c r="J6" t="str">
        <f ca="1">IFERROR(INDEX(tblPunten[Punten],MATCH(tblRenners[[#This Row],[Nr]],INDIRECT("tblUitslagen["&amp;J$4&amp;"]"),0)),"")</f>
        <v/>
      </c>
      <c r="K6" t="str">
        <f ca="1">IFERROR(INDEX(tblPunten[Punten],MATCH(tblRenners[[#This Row],[Nr]],INDIRECT("tblUitslagen["&amp;K$4&amp;"]"),0)),"")</f>
        <v/>
      </c>
      <c r="L6" t="str">
        <f ca="1">IFERROR(INDEX(tblPunten[Punten],MATCH(tblRenners[[#This Row],[Nr]],INDIRECT("tblUitslagen["&amp;L$4&amp;"]"),0)),"")</f>
        <v/>
      </c>
      <c r="M6" t="str">
        <f ca="1">IFERROR(INDEX(tblPunten[Punten],MATCH(tblRenners[[#This Row],[Nr]],INDIRECT("tblUitslagen["&amp;M$4&amp;"]"),0)),"")</f>
        <v/>
      </c>
      <c r="N6" t="str">
        <f ca="1">IFERROR(INDEX(tblPunten[Punten],MATCH(tblRenners[[#This Row],[Nr]],INDIRECT("tblUitslagen["&amp;N$4&amp;"]"),0)),"")</f>
        <v/>
      </c>
      <c r="O6" t="str">
        <f ca="1">IFERROR(INDEX(tblPunten[Punten],MATCH(tblRenners[[#This Row],[Nr]],INDIRECT("tblUitslagen["&amp;O$4&amp;"]"),0)),"")</f>
        <v/>
      </c>
      <c r="P6" t="str">
        <f ca="1">IFERROR(INDEX(tblPunten[Punten],MATCH(tblRenners[[#This Row],[Nr]],INDIRECT("tblUitslagen["&amp;P$4&amp;"]"),0)),"")</f>
        <v/>
      </c>
      <c r="Q6" t="str">
        <f ca="1">IFERROR(INDEX(tblPunten[Punten],MATCH(tblRenners[[#This Row],[Nr]],INDIRECT("tblUitslagen["&amp;Q$4&amp;"]"),0)),"")</f>
        <v/>
      </c>
      <c r="R6" t="str">
        <f ca="1">IFERROR(INDEX(tblPunten[Punten],MATCH(tblRenners[[#This Row],[Nr]],INDIRECT("tblUitslagen["&amp;R$4&amp;"]"),0)),"")</f>
        <v/>
      </c>
      <c r="S6" t="str">
        <f ca="1">IFERROR(INDEX(tblPunten[Punten],MATCH(tblRenners[[#This Row],[Nr]],INDIRECT("tblUitslagen["&amp;S$4&amp;"]"),0)),"")</f>
        <v/>
      </c>
      <c r="T6" t="str">
        <f ca="1">IFERROR(INDEX(tblPunten[Punten],MATCH(tblRenners[[#This Row],[Nr]],INDIRECT("tblUitslagen["&amp;T$4&amp;"]"),0)),"")</f>
        <v/>
      </c>
      <c r="U6" t="str">
        <f ca="1">IFERROR(INDEX(tblPunten[Punten],MATCH(tblRenners[[#This Row],[Nr]],INDIRECT("tblUitslagen["&amp;U$4&amp;"]"),0)),"")</f>
        <v/>
      </c>
      <c r="V6" t="str">
        <f ca="1">IFERROR(INDEX(tblPunten[Punten],MATCH(tblRenners[[#This Row],[Nr]],INDIRECT("tblUitslagen["&amp;V$4&amp;"]"),0)),"")</f>
        <v/>
      </c>
      <c r="W6" t="str">
        <f ca="1">IFERROR(INDEX(tblPunten[Punten],MATCH(tblRenners[[#This Row],[Nr]],INDIRECT("tblUitslagen["&amp;W$4&amp;"]"),0)),"")</f>
        <v/>
      </c>
      <c r="X6" t="str">
        <f ca="1">IFERROR(INDEX(tblPunten[Punten],MATCH(tblRenners[[#This Row],[Nr]],INDIRECT("tblUitslagen["&amp;X$4&amp;"]"),0)),"")</f>
        <v/>
      </c>
      <c r="Y6" t="str">
        <f ca="1">IFERROR(INDEX(tblPunten[Punten],MATCH(tblRenners[[#This Row],[Nr]],INDIRECT("tblUitslagen["&amp;Y$4&amp;"]"),0)),"")</f>
        <v/>
      </c>
      <c r="Z6" t="str">
        <f ca="1">IFERROR(INDEX(tblPunten[Punten],MATCH(tblRenners[[#This Row],[Nr]],INDIRECT("tblUitslagen["&amp;Z$4&amp;"]"),0)),"")</f>
        <v/>
      </c>
      <c r="AA6" t="str">
        <f ca="1">IFERROR(INDEX(tblPunten[Punten],MATCH(tblRenners[[#This Row],[Nr]],INDIRECT("tblUitslagen["&amp;AA$4&amp;"]"),0)),"")</f>
        <v/>
      </c>
      <c r="AB6" t="str">
        <f ca="1">IFERROR(INDEX(tblPunten[Punten],MATCH(tblRenners[[#This Row],[Nr]],INDIRECT("tblUitslagen["&amp;AB$4&amp;"]"),0)),"")</f>
        <v/>
      </c>
    </row>
    <row r="7" spans="2:28" x14ac:dyDescent="0.3">
      <c r="B7" t="str">
        <f>INDEX(tblTeams[Naam],MATCH(FLOOR(tblRenners[[#This Row],[Nr]],10),tblTeams[Nr],0))</f>
        <v>UAE Emirates</v>
      </c>
      <c r="C7">
        <v>135</v>
      </c>
      <c r="D7" t="str">
        <f>INDEX(tblTeams[Naam],MATCH(tblRenners[[#This Row],[Nr]],tblTeams[Nr],0))</f>
        <v>Alexander Kristoff</v>
      </c>
      <c r="E7" t="str">
        <f>INDEX(tblTeams[Land],MATCH(tblRenners[[#This Row],[Nr]],tblTeams[Nr],0))</f>
        <v>Noorwegen</v>
      </c>
      <c r="F7" s="9">
        <f ca="1">SUM(tblRenners[[#This Row],[Etap1]:[Etap21]])</f>
        <v>50</v>
      </c>
      <c r="G7">
        <f ca="1">_xlfn.RANK.EQ(tblRenners[[#This Row],[TotaalPunten]],tblRenners[TotaalPunten])</f>
        <v>1</v>
      </c>
      <c r="H7">
        <f ca="1">IFERROR(INDEX(tblPunten[Punten],MATCH(tblRenners[[#This Row],[Nr]],INDIRECT("tblUitslagen["&amp;H$4&amp;"]"),0)),"")</f>
        <v>50</v>
      </c>
      <c r="I7" t="str">
        <f ca="1">IFERROR(INDEX(tblPunten[Punten],MATCH(tblRenners[[#This Row],[Nr]],INDIRECT("tblUitslagen["&amp;I$4&amp;"]"),0)),"")</f>
        <v/>
      </c>
      <c r="J7" t="str">
        <f ca="1">IFERROR(INDEX(tblPunten[Punten],MATCH(tblRenners[[#This Row],[Nr]],INDIRECT("tblUitslagen["&amp;J$4&amp;"]"),0)),"")</f>
        <v/>
      </c>
      <c r="K7" t="str">
        <f ca="1">IFERROR(INDEX(tblPunten[Punten],MATCH(tblRenners[[#This Row],[Nr]],INDIRECT("tblUitslagen["&amp;K$4&amp;"]"),0)),"")</f>
        <v/>
      </c>
      <c r="L7" t="str">
        <f ca="1">IFERROR(INDEX(tblPunten[Punten],MATCH(tblRenners[[#This Row],[Nr]],INDIRECT("tblUitslagen["&amp;L$4&amp;"]"),0)),"")</f>
        <v/>
      </c>
      <c r="M7" t="str">
        <f ca="1">IFERROR(INDEX(tblPunten[Punten],MATCH(tblRenners[[#This Row],[Nr]],INDIRECT("tblUitslagen["&amp;M$4&amp;"]"),0)),"")</f>
        <v/>
      </c>
      <c r="N7" t="str">
        <f ca="1">IFERROR(INDEX(tblPunten[Punten],MATCH(tblRenners[[#This Row],[Nr]],INDIRECT("tblUitslagen["&amp;N$4&amp;"]"),0)),"")</f>
        <v/>
      </c>
      <c r="O7" t="str">
        <f ca="1">IFERROR(INDEX(tblPunten[Punten],MATCH(tblRenners[[#This Row],[Nr]],INDIRECT("tblUitslagen["&amp;O$4&amp;"]"),0)),"")</f>
        <v/>
      </c>
      <c r="P7" t="str">
        <f ca="1">IFERROR(INDEX(tblPunten[Punten],MATCH(tblRenners[[#This Row],[Nr]],INDIRECT("tblUitslagen["&amp;P$4&amp;"]"),0)),"")</f>
        <v/>
      </c>
      <c r="Q7" t="str">
        <f ca="1">IFERROR(INDEX(tblPunten[Punten],MATCH(tblRenners[[#This Row],[Nr]],INDIRECT("tblUitslagen["&amp;Q$4&amp;"]"),0)),"")</f>
        <v/>
      </c>
      <c r="R7" t="str">
        <f ca="1">IFERROR(INDEX(tblPunten[Punten],MATCH(tblRenners[[#This Row],[Nr]],INDIRECT("tblUitslagen["&amp;R$4&amp;"]"),0)),"")</f>
        <v/>
      </c>
      <c r="S7" t="str">
        <f ca="1">IFERROR(INDEX(tblPunten[Punten],MATCH(tblRenners[[#This Row],[Nr]],INDIRECT("tblUitslagen["&amp;S$4&amp;"]"),0)),"")</f>
        <v/>
      </c>
      <c r="T7" t="str">
        <f ca="1">IFERROR(INDEX(tblPunten[Punten],MATCH(tblRenners[[#This Row],[Nr]],INDIRECT("tblUitslagen["&amp;T$4&amp;"]"),0)),"")</f>
        <v/>
      </c>
      <c r="U7" t="str">
        <f ca="1">IFERROR(INDEX(tblPunten[Punten],MATCH(tblRenners[[#This Row],[Nr]],INDIRECT("tblUitslagen["&amp;U$4&amp;"]"),0)),"")</f>
        <v/>
      </c>
      <c r="V7" t="str">
        <f ca="1">IFERROR(INDEX(tblPunten[Punten],MATCH(tblRenners[[#This Row],[Nr]],INDIRECT("tblUitslagen["&amp;V$4&amp;"]"),0)),"")</f>
        <v/>
      </c>
      <c r="W7" t="str">
        <f ca="1">IFERROR(INDEX(tblPunten[Punten],MATCH(tblRenners[[#This Row],[Nr]],INDIRECT("tblUitslagen["&amp;W$4&amp;"]"),0)),"")</f>
        <v/>
      </c>
      <c r="X7" t="str">
        <f ca="1">IFERROR(INDEX(tblPunten[Punten],MATCH(tblRenners[[#This Row],[Nr]],INDIRECT("tblUitslagen["&amp;X$4&amp;"]"),0)),"")</f>
        <v/>
      </c>
      <c r="Y7" t="str">
        <f ca="1">IFERROR(INDEX(tblPunten[Punten],MATCH(tblRenners[[#This Row],[Nr]],INDIRECT("tblUitslagen["&amp;Y$4&amp;"]"),0)),"")</f>
        <v/>
      </c>
      <c r="Z7" t="str">
        <f ca="1">IFERROR(INDEX(tblPunten[Punten],MATCH(tblRenners[[#This Row],[Nr]],INDIRECT("tblUitslagen["&amp;Z$4&amp;"]"),0)),"")</f>
        <v/>
      </c>
      <c r="AA7" t="str">
        <f ca="1">IFERROR(INDEX(tblPunten[Punten],MATCH(tblRenners[[#This Row],[Nr]],INDIRECT("tblUitslagen["&amp;AA$4&amp;"]"),0)),"")</f>
        <v/>
      </c>
      <c r="AB7" t="str">
        <f ca="1">IFERROR(INDEX(tblPunten[Punten],MATCH(tblRenners[[#This Row],[Nr]],INDIRECT("tblUitslagen["&amp;AB$4&amp;"]"),0)),"")</f>
        <v/>
      </c>
    </row>
    <row r="8" spans="2:28" x14ac:dyDescent="0.3">
      <c r="B8" t="str">
        <f>INDEX(tblTeams[Naam],MATCH(FLOOR(tblRenners[[#This Row],[Nr]],10),tblTeams[Nr],0))</f>
        <v>Lotto Soudal</v>
      </c>
      <c r="C8">
        <v>151</v>
      </c>
      <c r="D8" t="str">
        <f>INDEX(tblTeams[Naam],MATCH(tblRenners[[#This Row],[Nr]],tblTeams[Nr],0))</f>
        <v>Caleb Ewan</v>
      </c>
      <c r="E8" t="str">
        <f>INDEX(tblTeams[Land],MATCH(tblRenners[[#This Row],[Nr]],tblTeams[Nr],0))</f>
        <v>Australië</v>
      </c>
      <c r="F8" s="9">
        <f ca="1">SUM(tblRenners[[#This Row],[Etap1]:[Etap21]])</f>
        <v>50</v>
      </c>
      <c r="G8">
        <f ca="1">_xlfn.RANK.EQ(tblRenners[[#This Row],[TotaalPunten]],tblRenners[TotaalPunten])</f>
        <v>1</v>
      </c>
      <c r="H8" t="str">
        <f ca="1">IFERROR(INDEX(tblPunten[Punten],MATCH(tblRenners[[#This Row],[Nr]],INDIRECT("tblUitslagen["&amp;H$4&amp;"]"),0)),"")</f>
        <v/>
      </c>
      <c r="I8" t="str">
        <f ca="1">IFERROR(INDEX(tblPunten[Punten],MATCH(tblRenners[[#This Row],[Nr]],INDIRECT("tblUitslagen["&amp;I$4&amp;"]"),0)),"")</f>
        <v/>
      </c>
      <c r="J8">
        <f ca="1">IFERROR(INDEX(tblPunten[Punten],MATCH(tblRenners[[#This Row],[Nr]],INDIRECT("tblUitslagen["&amp;J$4&amp;"]"),0)),"")</f>
        <v>50</v>
      </c>
      <c r="K8" t="str">
        <f ca="1">IFERROR(INDEX(tblPunten[Punten],MATCH(tblRenners[[#This Row],[Nr]],INDIRECT("tblUitslagen["&amp;K$4&amp;"]"),0)),"")</f>
        <v/>
      </c>
      <c r="L8" t="str">
        <f ca="1">IFERROR(INDEX(tblPunten[Punten],MATCH(tblRenners[[#This Row],[Nr]],INDIRECT("tblUitslagen["&amp;L$4&amp;"]"),0)),"")</f>
        <v/>
      </c>
      <c r="M8" t="str">
        <f ca="1">IFERROR(INDEX(tblPunten[Punten],MATCH(tblRenners[[#This Row],[Nr]],INDIRECT("tblUitslagen["&amp;M$4&amp;"]"),0)),"")</f>
        <v/>
      </c>
      <c r="N8" t="str">
        <f ca="1">IFERROR(INDEX(tblPunten[Punten],MATCH(tblRenners[[#This Row],[Nr]],INDIRECT("tblUitslagen["&amp;N$4&amp;"]"),0)),"")</f>
        <v/>
      </c>
      <c r="O8" t="str">
        <f ca="1">IFERROR(INDEX(tblPunten[Punten],MATCH(tblRenners[[#This Row],[Nr]],INDIRECT("tblUitslagen["&amp;O$4&amp;"]"),0)),"")</f>
        <v/>
      </c>
      <c r="P8" t="str">
        <f ca="1">IFERROR(INDEX(tblPunten[Punten],MATCH(tblRenners[[#This Row],[Nr]],INDIRECT("tblUitslagen["&amp;P$4&amp;"]"),0)),"")</f>
        <v/>
      </c>
      <c r="Q8" t="str">
        <f ca="1">IFERROR(INDEX(tblPunten[Punten],MATCH(tblRenners[[#This Row],[Nr]],INDIRECT("tblUitslagen["&amp;Q$4&amp;"]"),0)),"")</f>
        <v/>
      </c>
      <c r="R8" t="str">
        <f ca="1">IFERROR(INDEX(tblPunten[Punten],MATCH(tblRenners[[#This Row],[Nr]],INDIRECT("tblUitslagen["&amp;R$4&amp;"]"),0)),"")</f>
        <v/>
      </c>
      <c r="S8" t="str">
        <f ca="1">IFERROR(INDEX(tblPunten[Punten],MATCH(tblRenners[[#This Row],[Nr]],INDIRECT("tblUitslagen["&amp;S$4&amp;"]"),0)),"")</f>
        <v/>
      </c>
      <c r="T8" t="str">
        <f ca="1">IFERROR(INDEX(tblPunten[Punten],MATCH(tblRenners[[#This Row],[Nr]],INDIRECT("tblUitslagen["&amp;T$4&amp;"]"),0)),"")</f>
        <v/>
      </c>
      <c r="U8" t="str">
        <f ca="1">IFERROR(INDEX(tblPunten[Punten],MATCH(tblRenners[[#This Row],[Nr]],INDIRECT("tblUitslagen["&amp;U$4&amp;"]"),0)),"")</f>
        <v/>
      </c>
      <c r="V8" t="str">
        <f ca="1">IFERROR(INDEX(tblPunten[Punten],MATCH(tblRenners[[#This Row],[Nr]],INDIRECT("tblUitslagen["&amp;V$4&amp;"]"),0)),"")</f>
        <v/>
      </c>
      <c r="W8" t="str">
        <f ca="1">IFERROR(INDEX(tblPunten[Punten],MATCH(tblRenners[[#This Row],[Nr]],INDIRECT("tblUitslagen["&amp;W$4&amp;"]"),0)),"")</f>
        <v/>
      </c>
      <c r="X8" t="str">
        <f ca="1">IFERROR(INDEX(tblPunten[Punten],MATCH(tblRenners[[#This Row],[Nr]],INDIRECT("tblUitslagen["&amp;X$4&amp;"]"),0)),"")</f>
        <v/>
      </c>
      <c r="Y8" t="str">
        <f ca="1">IFERROR(INDEX(tblPunten[Punten],MATCH(tblRenners[[#This Row],[Nr]],INDIRECT("tblUitslagen["&amp;Y$4&amp;"]"),0)),"")</f>
        <v/>
      </c>
      <c r="Z8" t="str">
        <f ca="1">IFERROR(INDEX(tblPunten[Punten],MATCH(tblRenners[[#This Row],[Nr]],INDIRECT("tblUitslagen["&amp;Z$4&amp;"]"),0)),"")</f>
        <v/>
      </c>
      <c r="AA8" t="str">
        <f ca="1">IFERROR(INDEX(tblPunten[Punten],MATCH(tblRenners[[#This Row],[Nr]],INDIRECT("tblUitslagen["&amp;AA$4&amp;"]"),0)),"")</f>
        <v/>
      </c>
      <c r="AB8" t="str">
        <f ca="1">IFERROR(INDEX(tblPunten[Punten],MATCH(tblRenners[[#This Row],[Nr]],INDIRECT("tblUitslagen["&amp;AB$4&amp;"]"),0)),"")</f>
        <v/>
      </c>
    </row>
    <row r="9" spans="2:28" x14ac:dyDescent="0.3">
      <c r="B9" t="str">
        <f>INDEX(tblTeams[Naam],MATCH(FLOOR(tblRenners[[#This Row],[Nr]],10),tblTeams[Nr],0))</f>
        <v>Deceuninck-Quick-Step</v>
      </c>
      <c r="C9">
        <v>43</v>
      </c>
      <c r="D9" t="str">
        <f>INDEX(tblTeams[Naam],MATCH(tblRenners[[#This Row],[Nr]],tblTeams[Nr],0))</f>
        <v>Sam Bennett</v>
      </c>
      <c r="E9" t="str">
        <f>INDEX(tblTeams[Land],MATCH(tblRenners[[#This Row],[Nr]],tblTeams[Nr],0))</f>
        <v>Ierland</v>
      </c>
      <c r="F9" s="9">
        <f ca="1">SUM(tblRenners[[#This Row],[Etap1]:[Etap21]])</f>
        <v>45</v>
      </c>
      <c r="G9">
        <f ca="1">_xlfn.RANK.EQ(tblRenners[[#This Row],[TotaalPunten]],tblRenners[TotaalPunten])</f>
        <v>4</v>
      </c>
      <c r="H9">
        <f ca="1">IFERROR(INDEX(tblPunten[Punten],MATCH(tblRenners[[#This Row],[Nr]],INDIRECT("tblUitslagen["&amp;H$4&amp;"]"),0)),"")</f>
        <v>15</v>
      </c>
      <c r="I9" t="str">
        <f ca="1">IFERROR(INDEX(tblPunten[Punten],MATCH(tblRenners[[#This Row],[Nr]],INDIRECT("tblUitslagen["&amp;I$4&amp;"]"),0)),"")</f>
        <v/>
      </c>
      <c r="J9">
        <f ca="1">IFERROR(INDEX(tblPunten[Punten],MATCH(tblRenners[[#This Row],[Nr]],INDIRECT("tblUitslagen["&amp;J$4&amp;"]"),0)),"")</f>
        <v>30</v>
      </c>
      <c r="K9" t="str">
        <f ca="1">IFERROR(INDEX(tblPunten[Punten],MATCH(tblRenners[[#This Row],[Nr]],INDIRECT("tblUitslagen["&amp;K$4&amp;"]"),0)),"")</f>
        <v/>
      </c>
      <c r="L9" t="str">
        <f ca="1">IFERROR(INDEX(tblPunten[Punten],MATCH(tblRenners[[#This Row],[Nr]],INDIRECT("tblUitslagen["&amp;L$4&amp;"]"),0)),"")</f>
        <v/>
      </c>
      <c r="M9" t="str">
        <f ca="1">IFERROR(INDEX(tblPunten[Punten],MATCH(tblRenners[[#This Row],[Nr]],INDIRECT("tblUitslagen["&amp;M$4&amp;"]"),0)),"")</f>
        <v/>
      </c>
      <c r="N9" t="str">
        <f ca="1">IFERROR(INDEX(tblPunten[Punten],MATCH(tblRenners[[#This Row],[Nr]],INDIRECT("tblUitslagen["&amp;N$4&amp;"]"),0)),"")</f>
        <v/>
      </c>
      <c r="O9" t="str">
        <f ca="1">IFERROR(INDEX(tblPunten[Punten],MATCH(tblRenners[[#This Row],[Nr]],INDIRECT("tblUitslagen["&amp;O$4&amp;"]"),0)),"")</f>
        <v/>
      </c>
      <c r="P9" t="str">
        <f ca="1">IFERROR(INDEX(tblPunten[Punten],MATCH(tblRenners[[#This Row],[Nr]],INDIRECT("tblUitslagen["&amp;P$4&amp;"]"),0)),"")</f>
        <v/>
      </c>
      <c r="Q9" t="str">
        <f ca="1">IFERROR(INDEX(tblPunten[Punten],MATCH(tblRenners[[#This Row],[Nr]],INDIRECT("tblUitslagen["&amp;Q$4&amp;"]"),0)),"")</f>
        <v/>
      </c>
      <c r="R9" t="str">
        <f ca="1">IFERROR(INDEX(tblPunten[Punten],MATCH(tblRenners[[#This Row],[Nr]],INDIRECT("tblUitslagen["&amp;R$4&amp;"]"),0)),"")</f>
        <v/>
      </c>
      <c r="S9" t="str">
        <f ca="1">IFERROR(INDEX(tblPunten[Punten],MATCH(tblRenners[[#This Row],[Nr]],INDIRECT("tblUitslagen["&amp;S$4&amp;"]"),0)),"")</f>
        <v/>
      </c>
      <c r="T9" t="str">
        <f ca="1">IFERROR(INDEX(tblPunten[Punten],MATCH(tblRenners[[#This Row],[Nr]],INDIRECT("tblUitslagen["&amp;T$4&amp;"]"),0)),"")</f>
        <v/>
      </c>
      <c r="U9" t="str">
        <f ca="1">IFERROR(INDEX(tblPunten[Punten],MATCH(tblRenners[[#This Row],[Nr]],INDIRECT("tblUitslagen["&amp;U$4&amp;"]"),0)),"")</f>
        <v/>
      </c>
      <c r="V9" t="str">
        <f ca="1">IFERROR(INDEX(tblPunten[Punten],MATCH(tblRenners[[#This Row],[Nr]],INDIRECT("tblUitslagen["&amp;V$4&amp;"]"),0)),"")</f>
        <v/>
      </c>
      <c r="W9" t="str">
        <f ca="1">IFERROR(INDEX(tblPunten[Punten],MATCH(tblRenners[[#This Row],[Nr]],INDIRECT("tblUitslagen["&amp;W$4&amp;"]"),0)),"")</f>
        <v/>
      </c>
      <c r="X9" t="str">
        <f ca="1">IFERROR(INDEX(tblPunten[Punten],MATCH(tblRenners[[#This Row],[Nr]],INDIRECT("tblUitslagen["&amp;X$4&amp;"]"),0)),"")</f>
        <v/>
      </c>
      <c r="Y9" t="str">
        <f ca="1">IFERROR(INDEX(tblPunten[Punten],MATCH(tblRenners[[#This Row],[Nr]],INDIRECT("tblUitslagen["&amp;Y$4&amp;"]"),0)),"")</f>
        <v/>
      </c>
      <c r="Z9" t="str">
        <f ca="1">IFERROR(INDEX(tblPunten[Punten],MATCH(tblRenners[[#This Row],[Nr]],INDIRECT("tblUitslagen["&amp;Z$4&amp;"]"),0)),"")</f>
        <v/>
      </c>
      <c r="AA9" t="str">
        <f ca="1">IFERROR(INDEX(tblPunten[Punten],MATCH(tblRenners[[#This Row],[Nr]],INDIRECT("tblUitslagen["&amp;AA$4&amp;"]"),0)),"")</f>
        <v/>
      </c>
      <c r="AB9" t="str">
        <f ca="1">IFERROR(INDEX(tblPunten[Punten],MATCH(tblRenners[[#This Row],[Nr]],INDIRECT("tblUitslagen["&amp;AB$4&amp;"]"),0)),"")</f>
        <v/>
      </c>
    </row>
    <row r="10" spans="2:28" x14ac:dyDescent="0.3">
      <c r="B10" t="str">
        <f>INDEX(tblTeams[Naam],MATCH(FLOOR(tblRenners[[#This Row],[Nr]],10),tblTeams[Nr],0))</f>
        <v>Trek-Segafredo</v>
      </c>
      <c r="C10">
        <v>105</v>
      </c>
      <c r="D10" t="str">
        <f>INDEX(tblTeams[Naam],MATCH(tblRenners[[#This Row],[Nr]],tblTeams[Nr],0))</f>
        <v>Mads Pedersen</v>
      </c>
      <c r="E10" t="str">
        <f>INDEX(tblTeams[Land],MATCH(tblRenners[[#This Row],[Nr]],tblTeams[Nr],0))</f>
        <v>Denemarken</v>
      </c>
      <c r="F10" s="9">
        <f ca="1">SUM(tblRenners[[#This Row],[Etap1]:[Etap21]])</f>
        <v>30</v>
      </c>
      <c r="G10">
        <f ca="1">_xlfn.RANK.EQ(tblRenners[[#This Row],[TotaalPunten]],tblRenners[TotaalPunten])</f>
        <v>5</v>
      </c>
      <c r="H10">
        <f ca="1">IFERROR(INDEX(tblPunten[Punten],MATCH(tblRenners[[#This Row],[Nr]],INDIRECT("tblUitslagen["&amp;H$4&amp;"]"),0)),"")</f>
        <v>30</v>
      </c>
      <c r="I10" t="str">
        <f ca="1">IFERROR(INDEX(tblPunten[Punten],MATCH(tblRenners[[#This Row],[Nr]],INDIRECT("tblUitslagen["&amp;I$4&amp;"]"),0)),"")</f>
        <v/>
      </c>
      <c r="J10" t="str">
        <f ca="1">IFERROR(INDEX(tblPunten[Punten],MATCH(tblRenners[[#This Row],[Nr]],INDIRECT("tblUitslagen["&amp;J$4&amp;"]"),0)),"")</f>
        <v/>
      </c>
      <c r="K10" t="str">
        <f ca="1">IFERROR(INDEX(tblPunten[Punten],MATCH(tblRenners[[#This Row],[Nr]],INDIRECT("tblUitslagen["&amp;K$4&amp;"]"),0)),"")</f>
        <v/>
      </c>
      <c r="L10" t="str">
        <f ca="1">IFERROR(INDEX(tblPunten[Punten],MATCH(tblRenners[[#This Row],[Nr]],INDIRECT("tblUitslagen["&amp;L$4&amp;"]"),0)),"")</f>
        <v/>
      </c>
      <c r="M10" t="str">
        <f ca="1">IFERROR(INDEX(tblPunten[Punten],MATCH(tblRenners[[#This Row],[Nr]],INDIRECT("tblUitslagen["&amp;M$4&amp;"]"),0)),"")</f>
        <v/>
      </c>
      <c r="N10" t="str">
        <f ca="1">IFERROR(INDEX(tblPunten[Punten],MATCH(tblRenners[[#This Row],[Nr]],INDIRECT("tblUitslagen["&amp;N$4&amp;"]"),0)),"")</f>
        <v/>
      </c>
      <c r="O10" t="str">
        <f ca="1">IFERROR(INDEX(tblPunten[Punten],MATCH(tblRenners[[#This Row],[Nr]],INDIRECT("tblUitslagen["&amp;O$4&amp;"]"),0)),"")</f>
        <v/>
      </c>
      <c r="P10" t="str">
        <f ca="1">IFERROR(INDEX(tblPunten[Punten],MATCH(tblRenners[[#This Row],[Nr]],INDIRECT("tblUitslagen["&amp;P$4&amp;"]"),0)),"")</f>
        <v/>
      </c>
      <c r="Q10" t="str">
        <f ca="1">IFERROR(INDEX(tblPunten[Punten],MATCH(tblRenners[[#This Row],[Nr]],INDIRECT("tblUitslagen["&amp;Q$4&amp;"]"),0)),"")</f>
        <v/>
      </c>
      <c r="R10" t="str">
        <f ca="1">IFERROR(INDEX(tblPunten[Punten],MATCH(tblRenners[[#This Row],[Nr]],INDIRECT("tblUitslagen["&amp;R$4&amp;"]"),0)),"")</f>
        <v/>
      </c>
      <c r="S10" t="str">
        <f ca="1">IFERROR(INDEX(tblPunten[Punten],MATCH(tblRenners[[#This Row],[Nr]],INDIRECT("tblUitslagen["&amp;S$4&amp;"]"),0)),"")</f>
        <v/>
      </c>
      <c r="T10" t="str">
        <f ca="1">IFERROR(INDEX(tblPunten[Punten],MATCH(tblRenners[[#This Row],[Nr]],INDIRECT("tblUitslagen["&amp;T$4&amp;"]"),0)),"")</f>
        <v/>
      </c>
      <c r="U10" t="str">
        <f ca="1">IFERROR(INDEX(tblPunten[Punten],MATCH(tblRenners[[#This Row],[Nr]],INDIRECT("tblUitslagen["&amp;U$4&amp;"]"),0)),"")</f>
        <v/>
      </c>
      <c r="V10" t="str">
        <f ca="1">IFERROR(INDEX(tblPunten[Punten],MATCH(tblRenners[[#This Row],[Nr]],INDIRECT("tblUitslagen["&amp;V$4&amp;"]"),0)),"")</f>
        <v/>
      </c>
      <c r="W10" t="str">
        <f ca="1">IFERROR(INDEX(tblPunten[Punten],MATCH(tblRenners[[#This Row],[Nr]],INDIRECT("tblUitslagen["&amp;W$4&amp;"]"),0)),"")</f>
        <v/>
      </c>
      <c r="X10" t="str">
        <f ca="1">IFERROR(INDEX(tblPunten[Punten],MATCH(tblRenners[[#This Row],[Nr]],INDIRECT("tblUitslagen["&amp;X$4&amp;"]"),0)),"")</f>
        <v/>
      </c>
      <c r="Y10" t="str">
        <f ca="1">IFERROR(INDEX(tblPunten[Punten],MATCH(tblRenners[[#This Row],[Nr]],INDIRECT("tblUitslagen["&amp;Y$4&amp;"]"),0)),"")</f>
        <v/>
      </c>
      <c r="Z10" t="str">
        <f ca="1">IFERROR(INDEX(tblPunten[Punten],MATCH(tblRenners[[#This Row],[Nr]],INDIRECT("tblUitslagen["&amp;Z$4&amp;"]"),0)),"")</f>
        <v/>
      </c>
      <c r="AA10" t="str">
        <f ca="1">IFERROR(INDEX(tblPunten[Punten],MATCH(tblRenners[[#This Row],[Nr]],INDIRECT("tblUitslagen["&amp;AA$4&amp;"]"),0)),"")</f>
        <v/>
      </c>
      <c r="AB10" t="str">
        <f ca="1">IFERROR(INDEX(tblPunten[Punten],MATCH(tblRenners[[#This Row],[Nr]],INDIRECT("tblUitslagen["&amp;AB$4&amp;"]"),0)),"")</f>
        <v/>
      </c>
    </row>
    <row r="11" spans="2:28" x14ac:dyDescent="0.3">
      <c r="B11" t="str">
        <f>INDEX(tblTeams[Naam],MATCH(FLOOR(tblRenners[[#This Row],[Nr]],10),tblTeams[Nr],0))</f>
        <v>Team Sunweb</v>
      </c>
      <c r="C11">
        <v>204</v>
      </c>
      <c r="D11" t="str">
        <f>INDEX(tblTeams[Naam],MATCH(tblRenners[[#This Row],[Nr]],tblTeams[Nr],0))</f>
        <v>Marc Hirschi</v>
      </c>
      <c r="E11" t="str">
        <f>INDEX(tblTeams[Land],MATCH(tblRenners[[#This Row],[Nr]],tblTeams[Nr],0))</f>
        <v>Zwitserland</v>
      </c>
      <c r="F11" s="9">
        <f ca="1">SUM(tblRenners[[#This Row],[Etap1]:[Etap21]])</f>
        <v>30</v>
      </c>
      <c r="G11">
        <f ca="1">_xlfn.RANK.EQ(tblRenners[[#This Row],[TotaalPunten]],tblRenners[TotaalPunten])</f>
        <v>5</v>
      </c>
      <c r="H11" t="str">
        <f ca="1">IFERROR(INDEX(tblPunten[Punten],MATCH(tblRenners[[#This Row],[Nr]],INDIRECT("tblUitslagen["&amp;H$4&amp;"]"),0)),"")</f>
        <v/>
      </c>
      <c r="I11">
        <f ca="1">IFERROR(INDEX(tblPunten[Punten],MATCH(tblRenners[[#This Row],[Nr]],INDIRECT("tblUitslagen["&amp;I$4&amp;"]"),0)),"")</f>
        <v>30</v>
      </c>
      <c r="J11" t="str">
        <f ca="1">IFERROR(INDEX(tblPunten[Punten],MATCH(tblRenners[[#This Row],[Nr]],INDIRECT("tblUitslagen["&amp;J$4&amp;"]"),0)),"")</f>
        <v/>
      </c>
      <c r="K11" t="str">
        <f ca="1">IFERROR(INDEX(tblPunten[Punten],MATCH(tblRenners[[#This Row],[Nr]],INDIRECT("tblUitslagen["&amp;K$4&amp;"]"),0)),"")</f>
        <v/>
      </c>
      <c r="L11" t="str">
        <f ca="1">IFERROR(INDEX(tblPunten[Punten],MATCH(tblRenners[[#This Row],[Nr]],INDIRECT("tblUitslagen["&amp;L$4&amp;"]"),0)),"")</f>
        <v/>
      </c>
      <c r="M11" t="str">
        <f ca="1">IFERROR(INDEX(tblPunten[Punten],MATCH(tblRenners[[#This Row],[Nr]],INDIRECT("tblUitslagen["&amp;M$4&amp;"]"),0)),"")</f>
        <v/>
      </c>
      <c r="N11" t="str">
        <f ca="1">IFERROR(INDEX(tblPunten[Punten],MATCH(tblRenners[[#This Row],[Nr]],INDIRECT("tblUitslagen["&amp;N$4&amp;"]"),0)),"")</f>
        <v/>
      </c>
      <c r="O11" t="str">
        <f ca="1">IFERROR(INDEX(tblPunten[Punten],MATCH(tblRenners[[#This Row],[Nr]],INDIRECT("tblUitslagen["&amp;O$4&amp;"]"),0)),"")</f>
        <v/>
      </c>
      <c r="P11" t="str">
        <f ca="1">IFERROR(INDEX(tblPunten[Punten],MATCH(tblRenners[[#This Row],[Nr]],INDIRECT("tblUitslagen["&amp;P$4&amp;"]"),0)),"")</f>
        <v/>
      </c>
      <c r="Q11" t="str">
        <f ca="1">IFERROR(INDEX(tblPunten[Punten],MATCH(tblRenners[[#This Row],[Nr]],INDIRECT("tblUitslagen["&amp;Q$4&amp;"]"),0)),"")</f>
        <v/>
      </c>
      <c r="R11" t="str">
        <f ca="1">IFERROR(INDEX(tblPunten[Punten],MATCH(tblRenners[[#This Row],[Nr]],INDIRECT("tblUitslagen["&amp;R$4&amp;"]"),0)),"")</f>
        <v/>
      </c>
      <c r="S11" t="str">
        <f ca="1">IFERROR(INDEX(tblPunten[Punten],MATCH(tblRenners[[#This Row],[Nr]],INDIRECT("tblUitslagen["&amp;S$4&amp;"]"),0)),"")</f>
        <v/>
      </c>
      <c r="T11" t="str">
        <f ca="1">IFERROR(INDEX(tblPunten[Punten],MATCH(tblRenners[[#This Row],[Nr]],INDIRECT("tblUitslagen["&amp;T$4&amp;"]"),0)),"")</f>
        <v/>
      </c>
      <c r="U11" t="str">
        <f ca="1">IFERROR(INDEX(tblPunten[Punten],MATCH(tblRenners[[#This Row],[Nr]],INDIRECT("tblUitslagen["&amp;U$4&amp;"]"),0)),"")</f>
        <v/>
      </c>
      <c r="V11" t="str">
        <f ca="1">IFERROR(INDEX(tblPunten[Punten],MATCH(tblRenners[[#This Row],[Nr]],INDIRECT("tblUitslagen["&amp;V$4&amp;"]"),0)),"")</f>
        <v/>
      </c>
      <c r="W11" t="str">
        <f ca="1">IFERROR(INDEX(tblPunten[Punten],MATCH(tblRenners[[#This Row],[Nr]],INDIRECT("tblUitslagen["&amp;W$4&amp;"]"),0)),"")</f>
        <v/>
      </c>
      <c r="X11" t="str">
        <f ca="1">IFERROR(INDEX(tblPunten[Punten],MATCH(tblRenners[[#This Row],[Nr]],INDIRECT("tblUitslagen["&amp;X$4&amp;"]"),0)),"")</f>
        <v/>
      </c>
      <c r="Y11" t="str">
        <f ca="1">IFERROR(INDEX(tblPunten[Punten],MATCH(tblRenners[[#This Row],[Nr]],INDIRECT("tblUitslagen["&amp;Y$4&amp;"]"),0)),"")</f>
        <v/>
      </c>
      <c r="Z11" t="str">
        <f ca="1">IFERROR(INDEX(tblPunten[Punten],MATCH(tblRenners[[#This Row],[Nr]],INDIRECT("tblUitslagen["&amp;Z$4&amp;"]"),0)),"")</f>
        <v/>
      </c>
      <c r="AA11" t="str">
        <f ca="1">IFERROR(INDEX(tblPunten[Punten],MATCH(tblRenners[[#This Row],[Nr]],INDIRECT("tblUitslagen["&amp;AA$4&amp;"]"),0)),"")</f>
        <v/>
      </c>
      <c r="AB11" t="str">
        <f ca="1">IFERROR(INDEX(tblPunten[Punten],MATCH(tblRenners[[#This Row],[Nr]],INDIRECT("tblUitslagen["&amp;AB$4&amp;"]"),0)),"")</f>
        <v/>
      </c>
    </row>
    <row r="12" spans="2:28" x14ac:dyDescent="0.3">
      <c r="B12" t="str">
        <f>INDEX(tblTeams[Naam],MATCH(FLOOR(tblRenners[[#This Row],[Nr]],10),tblTeams[Nr],0))</f>
        <v>NTT Pro Cycling</v>
      </c>
      <c r="C12">
        <v>191</v>
      </c>
      <c r="D12" t="str">
        <f>INDEX(tblTeams[Naam],MATCH(tblRenners[[#This Row],[Nr]],tblTeams[Nr],0))</f>
        <v>Giacomo Nizzolo</v>
      </c>
      <c r="E12" t="str">
        <f>INDEX(tblTeams[Land],MATCH(tblRenners[[#This Row],[Nr]],tblTeams[Nr],0))</f>
        <v>Italië</v>
      </c>
      <c r="F12" s="9">
        <f ca="1">SUM(tblRenners[[#This Row],[Etap1]:[Etap21]])</f>
        <v>25</v>
      </c>
      <c r="G12">
        <f ca="1">_xlfn.RANK.EQ(tblRenners[[#This Row],[TotaalPunten]],tblRenners[TotaalPunten])</f>
        <v>7</v>
      </c>
      <c r="H12">
        <f ca="1">IFERROR(INDEX(tblPunten[Punten],MATCH(tblRenners[[#This Row],[Nr]],INDIRECT("tblUitslagen["&amp;H$4&amp;"]"),0)),"")</f>
        <v>5</v>
      </c>
      <c r="I12" t="str">
        <f ca="1">IFERROR(INDEX(tblPunten[Punten],MATCH(tblRenners[[#This Row],[Nr]],INDIRECT("tblUitslagen["&amp;I$4&amp;"]"),0)),"")</f>
        <v/>
      </c>
      <c r="J12">
        <f ca="1">IFERROR(INDEX(tblPunten[Punten],MATCH(tblRenners[[#This Row],[Nr]],INDIRECT("tblUitslagen["&amp;J$4&amp;"]"),0)),"")</f>
        <v>20</v>
      </c>
      <c r="K12" t="str">
        <f ca="1">IFERROR(INDEX(tblPunten[Punten],MATCH(tblRenners[[#This Row],[Nr]],INDIRECT("tblUitslagen["&amp;K$4&amp;"]"),0)),"")</f>
        <v/>
      </c>
      <c r="L12" t="str">
        <f ca="1">IFERROR(INDEX(tblPunten[Punten],MATCH(tblRenners[[#This Row],[Nr]],INDIRECT("tblUitslagen["&amp;L$4&amp;"]"),0)),"")</f>
        <v/>
      </c>
      <c r="M12" t="str">
        <f ca="1">IFERROR(INDEX(tblPunten[Punten],MATCH(tblRenners[[#This Row],[Nr]],INDIRECT("tblUitslagen["&amp;M$4&amp;"]"),0)),"")</f>
        <v/>
      </c>
      <c r="N12" t="str">
        <f ca="1">IFERROR(INDEX(tblPunten[Punten],MATCH(tblRenners[[#This Row],[Nr]],INDIRECT("tblUitslagen["&amp;N$4&amp;"]"),0)),"")</f>
        <v/>
      </c>
      <c r="O12" t="str">
        <f ca="1">IFERROR(INDEX(tblPunten[Punten],MATCH(tblRenners[[#This Row],[Nr]],INDIRECT("tblUitslagen["&amp;O$4&amp;"]"),0)),"")</f>
        <v/>
      </c>
      <c r="P12" t="str">
        <f ca="1">IFERROR(INDEX(tblPunten[Punten],MATCH(tblRenners[[#This Row],[Nr]],INDIRECT("tblUitslagen["&amp;P$4&amp;"]"),0)),"")</f>
        <v/>
      </c>
      <c r="Q12" t="str">
        <f ca="1">IFERROR(INDEX(tblPunten[Punten],MATCH(tblRenners[[#This Row],[Nr]],INDIRECT("tblUitslagen["&amp;Q$4&amp;"]"),0)),"")</f>
        <v/>
      </c>
      <c r="R12" t="str">
        <f ca="1">IFERROR(INDEX(tblPunten[Punten],MATCH(tblRenners[[#This Row],[Nr]],INDIRECT("tblUitslagen["&amp;R$4&amp;"]"),0)),"")</f>
        <v/>
      </c>
      <c r="S12" t="str">
        <f ca="1">IFERROR(INDEX(tblPunten[Punten],MATCH(tblRenners[[#This Row],[Nr]],INDIRECT("tblUitslagen["&amp;S$4&amp;"]"),0)),"")</f>
        <v/>
      </c>
      <c r="T12" t="str">
        <f ca="1">IFERROR(INDEX(tblPunten[Punten],MATCH(tblRenners[[#This Row],[Nr]],INDIRECT("tblUitslagen["&amp;T$4&amp;"]"),0)),"")</f>
        <v/>
      </c>
      <c r="U12" t="str">
        <f ca="1">IFERROR(INDEX(tblPunten[Punten],MATCH(tblRenners[[#This Row],[Nr]],INDIRECT("tblUitslagen["&amp;U$4&amp;"]"),0)),"")</f>
        <v/>
      </c>
      <c r="V12" t="str">
        <f ca="1">IFERROR(INDEX(tblPunten[Punten],MATCH(tblRenners[[#This Row],[Nr]],INDIRECT("tblUitslagen["&amp;V$4&amp;"]"),0)),"")</f>
        <v/>
      </c>
      <c r="W12" t="str">
        <f ca="1">IFERROR(INDEX(tblPunten[Punten],MATCH(tblRenners[[#This Row],[Nr]],INDIRECT("tblUitslagen["&amp;W$4&amp;"]"),0)),"")</f>
        <v/>
      </c>
      <c r="X12" t="str">
        <f ca="1">IFERROR(INDEX(tblPunten[Punten],MATCH(tblRenners[[#This Row],[Nr]],INDIRECT("tblUitslagen["&amp;X$4&amp;"]"),0)),"")</f>
        <v/>
      </c>
      <c r="Y12" t="str">
        <f ca="1">IFERROR(INDEX(tblPunten[Punten],MATCH(tblRenners[[#This Row],[Nr]],INDIRECT("tblUitslagen["&amp;Y$4&amp;"]"),0)),"")</f>
        <v/>
      </c>
      <c r="Z12" t="str">
        <f ca="1">IFERROR(INDEX(tblPunten[Punten],MATCH(tblRenners[[#This Row],[Nr]],INDIRECT("tblUitslagen["&amp;Z$4&amp;"]"),0)),"")</f>
        <v/>
      </c>
      <c r="AA12" t="str">
        <f ca="1">IFERROR(INDEX(tblPunten[Punten],MATCH(tblRenners[[#This Row],[Nr]],INDIRECT("tblUitslagen["&amp;AA$4&amp;"]"),0)),"")</f>
        <v/>
      </c>
      <c r="AB12" t="str">
        <f ca="1">IFERROR(INDEX(tblPunten[Punten],MATCH(tblRenners[[#This Row],[Nr]],INDIRECT("tblUitslagen["&amp;AB$4&amp;"]"),0)),"")</f>
        <v/>
      </c>
    </row>
    <row r="13" spans="2:28" x14ac:dyDescent="0.3">
      <c r="B13" t="str">
        <f>INDEX(tblTeams[Naam],MATCH(FLOOR(tblRenners[[#This Row],[Nr]],10),tblTeams[Nr],0))</f>
        <v>Team Sunweb</v>
      </c>
      <c r="C13">
        <v>203</v>
      </c>
      <c r="D13" t="str">
        <f>INDEX(tblTeams[Naam],MATCH(tblRenners[[#This Row],[Nr]],tblTeams[Nr],0))</f>
        <v>Cees Bol</v>
      </c>
      <c r="E13" t="str">
        <f>INDEX(tblTeams[Land],MATCH(tblRenners[[#This Row],[Nr]],tblTeams[Nr],0))</f>
        <v>Nederland</v>
      </c>
      <c r="F13" s="9">
        <f ca="1">SUM(tblRenners[[#This Row],[Etap1]:[Etap21]])</f>
        <v>25</v>
      </c>
      <c r="G13">
        <f ca="1">_xlfn.RANK.EQ(tblRenners[[#This Row],[TotaalPunten]],tblRenners[TotaalPunten])</f>
        <v>7</v>
      </c>
      <c r="H13">
        <f ca="1">IFERROR(INDEX(tblPunten[Punten],MATCH(tblRenners[[#This Row],[Nr]],INDIRECT("tblUitslagen["&amp;H$4&amp;"]"),0)),"")</f>
        <v>20</v>
      </c>
      <c r="I13" t="str">
        <f ca="1">IFERROR(INDEX(tblPunten[Punten],MATCH(tblRenners[[#This Row],[Nr]],INDIRECT("tblUitslagen["&amp;I$4&amp;"]"),0)),"")</f>
        <v/>
      </c>
      <c r="J13">
        <f ca="1">IFERROR(INDEX(tblPunten[Punten],MATCH(tblRenners[[#This Row],[Nr]],INDIRECT("tblUitslagen["&amp;J$4&amp;"]"),0)),"")</f>
        <v>5</v>
      </c>
      <c r="K13" t="str">
        <f ca="1">IFERROR(INDEX(tblPunten[Punten],MATCH(tblRenners[[#This Row],[Nr]],INDIRECT("tblUitslagen["&amp;K$4&amp;"]"),0)),"")</f>
        <v/>
      </c>
      <c r="L13" t="str">
        <f ca="1">IFERROR(INDEX(tblPunten[Punten],MATCH(tblRenners[[#This Row],[Nr]],INDIRECT("tblUitslagen["&amp;L$4&amp;"]"),0)),"")</f>
        <v/>
      </c>
      <c r="M13" t="str">
        <f ca="1">IFERROR(INDEX(tblPunten[Punten],MATCH(tblRenners[[#This Row],[Nr]],INDIRECT("tblUitslagen["&amp;M$4&amp;"]"),0)),"")</f>
        <v/>
      </c>
      <c r="N13" t="str">
        <f ca="1">IFERROR(INDEX(tblPunten[Punten],MATCH(tblRenners[[#This Row],[Nr]],INDIRECT("tblUitslagen["&amp;N$4&amp;"]"),0)),"")</f>
        <v/>
      </c>
      <c r="O13" t="str">
        <f ca="1">IFERROR(INDEX(tblPunten[Punten],MATCH(tblRenners[[#This Row],[Nr]],INDIRECT("tblUitslagen["&amp;O$4&amp;"]"),0)),"")</f>
        <v/>
      </c>
      <c r="P13" t="str">
        <f ca="1">IFERROR(INDEX(tblPunten[Punten],MATCH(tblRenners[[#This Row],[Nr]],INDIRECT("tblUitslagen["&amp;P$4&amp;"]"),0)),"")</f>
        <v/>
      </c>
      <c r="Q13" t="str">
        <f ca="1">IFERROR(INDEX(tblPunten[Punten],MATCH(tblRenners[[#This Row],[Nr]],INDIRECT("tblUitslagen["&amp;Q$4&amp;"]"),0)),"")</f>
        <v/>
      </c>
      <c r="R13" t="str">
        <f ca="1">IFERROR(INDEX(tblPunten[Punten],MATCH(tblRenners[[#This Row],[Nr]],INDIRECT("tblUitslagen["&amp;R$4&amp;"]"),0)),"")</f>
        <v/>
      </c>
      <c r="S13" t="str">
        <f ca="1">IFERROR(INDEX(tblPunten[Punten],MATCH(tblRenners[[#This Row],[Nr]],INDIRECT("tblUitslagen["&amp;S$4&amp;"]"),0)),"")</f>
        <v/>
      </c>
      <c r="T13" t="str">
        <f ca="1">IFERROR(INDEX(tblPunten[Punten],MATCH(tblRenners[[#This Row],[Nr]],INDIRECT("tblUitslagen["&amp;T$4&amp;"]"),0)),"")</f>
        <v/>
      </c>
      <c r="U13" t="str">
        <f ca="1">IFERROR(INDEX(tblPunten[Punten],MATCH(tblRenners[[#This Row],[Nr]],INDIRECT("tblUitslagen["&amp;U$4&amp;"]"),0)),"")</f>
        <v/>
      </c>
      <c r="V13" t="str">
        <f ca="1">IFERROR(INDEX(tblPunten[Punten],MATCH(tblRenners[[#This Row],[Nr]],INDIRECT("tblUitslagen["&amp;V$4&amp;"]"),0)),"")</f>
        <v/>
      </c>
      <c r="W13" t="str">
        <f ca="1">IFERROR(INDEX(tblPunten[Punten],MATCH(tblRenners[[#This Row],[Nr]],INDIRECT("tblUitslagen["&amp;W$4&amp;"]"),0)),"")</f>
        <v/>
      </c>
      <c r="X13" t="str">
        <f ca="1">IFERROR(INDEX(tblPunten[Punten],MATCH(tblRenners[[#This Row],[Nr]],INDIRECT("tblUitslagen["&amp;X$4&amp;"]"),0)),"")</f>
        <v/>
      </c>
      <c r="Y13" t="str">
        <f ca="1">IFERROR(INDEX(tblPunten[Punten],MATCH(tblRenners[[#This Row],[Nr]],INDIRECT("tblUitslagen["&amp;Y$4&amp;"]"),0)),"")</f>
        <v/>
      </c>
      <c r="Z13" t="str">
        <f ca="1">IFERROR(INDEX(tblPunten[Punten],MATCH(tblRenners[[#This Row],[Nr]],INDIRECT("tblUitslagen["&amp;Z$4&amp;"]"),0)),"")</f>
        <v/>
      </c>
      <c r="AA13" t="str">
        <f ca="1">IFERROR(INDEX(tblPunten[Punten],MATCH(tblRenners[[#This Row],[Nr]],INDIRECT("tblUitslagen["&amp;AA$4&amp;"]"),0)),"")</f>
        <v/>
      </c>
      <c r="AB13" t="str">
        <f ca="1">IFERROR(INDEX(tblPunten[Punten],MATCH(tblRenners[[#This Row],[Nr]],INDIRECT("tblUitslagen["&amp;AB$4&amp;"]"),0)),"")</f>
        <v/>
      </c>
    </row>
    <row r="14" spans="2:28" x14ac:dyDescent="0.3">
      <c r="B14" t="str">
        <f>INDEX(tblTeams[Naam],MATCH(FLOOR(tblRenners[[#This Row],[Nr]],10),tblTeams[Nr],0))</f>
        <v>BORA-hansgrohe</v>
      </c>
      <c r="C14">
        <v>21</v>
      </c>
      <c r="D14" t="str">
        <f>INDEX(tblTeams[Naam],MATCH(tblRenners[[#This Row],[Nr]],tblTeams[Nr],0))</f>
        <v>Peter Sagan</v>
      </c>
      <c r="E14" t="str">
        <f>INDEX(tblTeams[Land],MATCH(tblRenners[[#This Row],[Nr]],tblTeams[Nr],0))</f>
        <v>Slovenië</v>
      </c>
      <c r="F14" s="9">
        <f ca="1">SUM(tblRenners[[#This Row],[Etap1]:[Etap21]])</f>
        <v>20</v>
      </c>
      <c r="G14">
        <f ca="1">_xlfn.RANK.EQ(tblRenners[[#This Row],[TotaalPunten]],tblRenners[TotaalPunten])</f>
        <v>9</v>
      </c>
      <c r="H14">
        <f ca="1">IFERROR(INDEX(tblPunten[Punten],MATCH(tblRenners[[#This Row],[Nr]],INDIRECT("tblUitslagen["&amp;H$4&amp;"]"),0)),"")</f>
        <v>10</v>
      </c>
      <c r="I14" t="str">
        <f ca="1">IFERROR(INDEX(tblPunten[Punten],MATCH(tblRenners[[#This Row],[Nr]],INDIRECT("tblUitslagen["&amp;I$4&amp;"]"),0)),"")</f>
        <v/>
      </c>
      <c r="J14">
        <f ca="1">IFERROR(INDEX(tblPunten[Punten],MATCH(tblRenners[[#This Row],[Nr]],INDIRECT("tblUitslagen["&amp;J$4&amp;"]"),0)),"")</f>
        <v>10</v>
      </c>
      <c r="K14" t="str">
        <f ca="1">IFERROR(INDEX(tblPunten[Punten],MATCH(tblRenners[[#This Row],[Nr]],INDIRECT("tblUitslagen["&amp;K$4&amp;"]"),0)),"")</f>
        <v/>
      </c>
      <c r="L14" t="str">
        <f ca="1">IFERROR(INDEX(tblPunten[Punten],MATCH(tblRenners[[#This Row],[Nr]],INDIRECT("tblUitslagen["&amp;L$4&amp;"]"),0)),"")</f>
        <v/>
      </c>
      <c r="M14" t="str">
        <f ca="1">IFERROR(INDEX(tblPunten[Punten],MATCH(tblRenners[[#This Row],[Nr]],INDIRECT("tblUitslagen["&amp;M$4&amp;"]"),0)),"")</f>
        <v/>
      </c>
      <c r="N14" t="str">
        <f ca="1">IFERROR(INDEX(tblPunten[Punten],MATCH(tblRenners[[#This Row],[Nr]],INDIRECT("tblUitslagen["&amp;N$4&amp;"]"),0)),"")</f>
        <v/>
      </c>
      <c r="O14" t="str">
        <f ca="1">IFERROR(INDEX(tblPunten[Punten],MATCH(tblRenners[[#This Row],[Nr]],INDIRECT("tblUitslagen["&amp;O$4&amp;"]"),0)),"")</f>
        <v/>
      </c>
      <c r="P14" t="str">
        <f ca="1">IFERROR(INDEX(tblPunten[Punten],MATCH(tblRenners[[#This Row],[Nr]],INDIRECT("tblUitslagen["&amp;P$4&amp;"]"),0)),"")</f>
        <v/>
      </c>
      <c r="Q14" t="str">
        <f ca="1">IFERROR(INDEX(tblPunten[Punten],MATCH(tblRenners[[#This Row],[Nr]],INDIRECT("tblUitslagen["&amp;Q$4&amp;"]"),0)),"")</f>
        <v/>
      </c>
      <c r="R14" t="str">
        <f ca="1">IFERROR(INDEX(tblPunten[Punten],MATCH(tblRenners[[#This Row],[Nr]],INDIRECT("tblUitslagen["&amp;R$4&amp;"]"),0)),"")</f>
        <v/>
      </c>
      <c r="S14" t="str">
        <f ca="1">IFERROR(INDEX(tblPunten[Punten],MATCH(tblRenners[[#This Row],[Nr]],INDIRECT("tblUitslagen["&amp;S$4&amp;"]"),0)),"")</f>
        <v/>
      </c>
      <c r="T14" t="str">
        <f ca="1">IFERROR(INDEX(tblPunten[Punten],MATCH(tblRenners[[#This Row],[Nr]],INDIRECT("tblUitslagen["&amp;T$4&amp;"]"),0)),"")</f>
        <v/>
      </c>
      <c r="U14" t="str">
        <f ca="1">IFERROR(INDEX(tblPunten[Punten],MATCH(tblRenners[[#This Row],[Nr]],INDIRECT("tblUitslagen["&amp;U$4&amp;"]"),0)),"")</f>
        <v/>
      </c>
      <c r="V14" t="str">
        <f ca="1">IFERROR(INDEX(tblPunten[Punten],MATCH(tblRenners[[#This Row],[Nr]],INDIRECT("tblUitslagen["&amp;V$4&amp;"]"),0)),"")</f>
        <v/>
      </c>
      <c r="W14" t="str">
        <f ca="1">IFERROR(INDEX(tblPunten[Punten],MATCH(tblRenners[[#This Row],[Nr]],INDIRECT("tblUitslagen["&amp;W$4&amp;"]"),0)),"")</f>
        <v/>
      </c>
      <c r="X14" t="str">
        <f ca="1">IFERROR(INDEX(tblPunten[Punten],MATCH(tblRenners[[#This Row],[Nr]],INDIRECT("tblUitslagen["&amp;X$4&amp;"]"),0)),"")</f>
        <v/>
      </c>
      <c r="Y14" t="str">
        <f ca="1">IFERROR(INDEX(tblPunten[Punten],MATCH(tblRenners[[#This Row],[Nr]],INDIRECT("tblUitslagen["&amp;Y$4&amp;"]"),0)),"")</f>
        <v/>
      </c>
      <c r="Z14" t="str">
        <f ca="1">IFERROR(INDEX(tblPunten[Punten],MATCH(tblRenners[[#This Row],[Nr]],INDIRECT("tblUitslagen["&amp;Z$4&amp;"]"),0)),"")</f>
        <v/>
      </c>
      <c r="AA14" t="str">
        <f ca="1">IFERROR(INDEX(tblPunten[Punten],MATCH(tblRenners[[#This Row],[Nr]],INDIRECT("tblUitslagen["&amp;AA$4&amp;"]"),0)),"")</f>
        <v/>
      </c>
      <c r="AB14" t="str">
        <f ca="1">IFERROR(INDEX(tblPunten[Punten],MATCH(tblRenners[[#This Row],[Nr]],INDIRECT("tblUitslagen["&amp;AB$4&amp;"]"),0)),"")</f>
        <v/>
      </c>
    </row>
    <row r="15" spans="2:28" x14ac:dyDescent="0.3">
      <c r="B15" t="str">
        <f>INDEX(tblTeams[Naam],MATCH(FLOOR(tblRenners[[#This Row],[Nr]],10),tblTeams[Nr],0))</f>
        <v>Mitchelton-Scott</v>
      </c>
      <c r="C15">
        <v>161</v>
      </c>
      <c r="D15" t="str">
        <f>INDEX(tblTeams[Naam],MATCH(tblRenners[[#This Row],[Nr]],tblTeams[Nr],0))</f>
        <v>Adam Yates</v>
      </c>
      <c r="E15" t="str">
        <f>INDEX(tblTeams[Land],MATCH(tblRenners[[#This Row],[Nr]],tblTeams[Nr],0))</f>
        <v>Groot-Brittannië</v>
      </c>
      <c r="F15" s="9">
        <f ca="1">SUM(tblRenners[[#This Row],[Etap1]:[Etap21]])</f>
        <v>20</v>
      </c>
      <c r="G15">
        <f ca="1">_xlfn.RANK.EQ(tblRenners[[#This Row],[TotaalPunten]],tblRenners[TotaalPunten])</f>
        <v>9</v>
      </c>
      <c r="H15" t="str">
        <f ca="1">IFERROR(INDEX(tblPunten[Punten],MATCH(tblRenners[[#This Row],[Nr]],INDIRECT("tblUitslagen["&amp;H$4&amp;"]"),0)),"")</f>
        <v/>
      </c>
      <c r="I15">
        <f ca="1">IFERROR(INDEX(tblPunten[Punten],MATCH(tblRenners[[#This Row],[Nr]],INDIRECT("tblUitslagen["&amp;I$4&amp;"]"),0)),"")</f>
        <v>20</v>
      </c>
      <c r="J15" t="str">
        <f ca="1">IFERROR(INDEX(tblPunten[Punten],MATCH(tblRenners[[#This Row],[Nr]],INDIRECT("tblUitslagen["&amp;J$4&amp;"]"),0)),"")</f>
        <v/>
      </c>
      <c r="K15" t="str">
        <f ca="1">IFERROR(INDEX(tblPunten[Punten],MATCH(tblRenners[[#This Row],[Nr]],INDIRECT("tblUitslagen["&amp;K$4&amp;"]"),0)),"")</f>
        <v/>
      </c>
      <c r="L15" t="str">
        <f ca="1">IFERROR(INDEX(tblPunten[Punten],MATCH(tblRenners[[#This Row],[Nr]],INDIRECT("tblUitslagen["&amp;L$4&amp;"]"),0)),"")</f>
        <v/>
      </c>
      <c r="M15" t="str">
        <f ca="1">IFERROR(INDEX(tblPunten[Punten],MATCH(tblRenners[[#This Row],[Nr]],INDIRECT("tblUitslagen["&amp;M$4&amp;"]"),0)),"")</f>
        <v/>
      </c>
      <c r="N15" t="str">
        <f ca="1">IFERROR(INDEX(tblPunten[Punten],MATCH(tblRenners[[#This Row],[Nr]],INDIRECT("tblUitslagen["&amp;N$4&amp;"]"),0)),"")</f>
        <v/>
      </c>
      <c r="O15" t="str">
        <f ca="1">IFERROR(INDEX(tblPunten[Punten],MATCH(tblRenners[[#This Row],[Nr]],INDIRECT("tblUitslagen["&amp;O$4&amp;"]"),0)),"")</f>
        <v/>
      </c>
      <c r="P15" t="str">
        <f ca="1">IFERROR(INDEX(tblPunten[Punten],MATCH(tblRenners[[#This Row],[Nr]],INDIRECT("tblUitslagen["&amp;P$4&amp;"]"),0)),"")</f>
        <v/>
      </c>
      <c r="Q15" t="str">
        <f ca="1">IFERROR(INDEX(tblPunten[Punten],MATCH(tblRenners[[#This Row],[Nr]],INDIRECT("tblUitslagen["&amp;Q$4&amp;"]"),0)),"")</f>
        <v/>
      </c>
      <c r="R15" t="str">
        <f ca="1">IFERROR(INDEX(tblPunten[Punten],MATCH(tblRenners[[#This Row],[Nr]],INDIRECT("tblUitslagen["&amp;R$4&amp;"]"),0)),"")</f>
        <v/>
      </c>
      <c r="S15" t="str">
        <f ca="1">IFERROR(INDEX(tblPunten[Punten],MATCH(tblRenners[[#This Row],[Nr]],INDIRECT("tblUitslagen["&amp;S$4&amp;"]"),0)),"")</f>
        <v/>
      </c>
      <c r="T15" t="str">
        <f ca="1">IFERROR(INDEX(tblPunten[Punten],MATCH(tblRenners[[#This Row],[Nr]],INDIRECT("tblUitslagen["&amp;T$4&amp;"]"),0)),"")</f>
        <v/>
      </c>
      <c r="U15" t="str">
        <f ca="1">IFERROR(INDEX(tblPunten[Punten],MATCH(tblRenners[[#This Row],[Nr]],INDIRECT("tblUitslagen["&amp;U$4&amp;"]"),0)),"")</f>
        <v/>
      </c>
      <c r="V15" t="str">
        <f ca="1">IFERROR(INDEX(tblPunten[Punten],MATCH(tblRenners[[#This Row],[Nr]],INDIRECT("tblUitslagen["&amp;V$4&amp;"]"),0)),"")</f>
        <v/>
      </c>
      <c r="W15" t="str">
        <f ca="1">IFERROR(INDEX(tblPunten[Punten],MATCH(tblRenners[[#This Row],[Nr]],INDIRECT("tblUitslagen["&amp;W$4&amp;"]"),0)),"")</f>
        <v/>
      </c>
      <c r="X15" t="str">
        <f ca="1">IFERROR(INDEX(tblPunten[Punten],MATCH(tblRenners[[#This Row],[Nr]],INDIRECT("tblUitslagen["&amp;X$4&amp;"]"),0)),"")</f>
        <v/>
      </c>
      <c r="Y15" t="str">
        <f ca="1">IFERROR(INDEX(tblPunten[Punten],MATCH(tblRenners[[#This Row],[Nr]],INDIRECT("tblUitslagen["&amp;Y$4&amp;"]"),0)),"")</f>
        <v/>
      </c>
      <c r="Z15" t="str">
        <f ca="1">IFERROR(INDEX(tblPunten[Punten],MATCH(tblRenners[[#This Row],[Nr]],INDIRECT("tblUitslagen["&amp;Z$4&amp;"]"),0)),"")</f>
        <v/>
      </c>
      <c r="AA15" t="str">
        <f ca="1">IFERROR(INDEX(tblPunten[Punten],MATCH(tblRenners[[#This Row],[Nr]],INDIRECT("tblUitslagen["&amp;AA$4&amp;"]"),0)),"")</f>
        <v/>
      </c>
      <c r="AB15" t="str">
        <f ca="1">IFERROR(INDEX(tblPunten[Punten],MATCH(tblRenners[[#This Row],[Nr]],INDIRECT("tblUitslagen["&amp;AB$4&amp;"]"),0)),"")</f>
        <v/>
      </c>
    </row>
    <row r="16" spans="2:28" x14ac:dyDescent="0.3">
      <c r="B16" t="str">
        <f>INDEX(tblTeams[Naam],MATCH(FLOOR(tblRenners[[#This Row],[Nr]],10),tblTeams[Nr],0))</f>
        <v>CCC</v>
      </c>
      <c r="C16">
        <v>111</v>
      </c>
      <c r="D16" t="str">
        <f>INDEX(tblTeams[Naam],MATCH(tblRenners[[#This Row],[Nr]],tblTeams[Nr],0))</f>
        <v>Greg Van Avermaet</v>
      </c>
      <c r="E16" t="str">
        <f>INDEX(tblTeams[Land],MATCH(tblRenners[[#This Row],[Nr]],tblTeams[Nr],0))</f>
        <v>België</v>
      </c>
      <c r="F16" s="9">
        <f ca="1">SUM(tblRenners[[#This Row],[Etap1]:[Etap21]])</f>
        <v>15</v>
      </c>
      <c r="G16">
        <f ca="1">_xlfn.RANK.EQ(tblRenners[[#This Row],[TotaalPunten]],tblRenners[TotaalPunten])</f>
        <v>11</v>
      </c>
      <c r="H16" t="str">
        <f ca="1">IFERROR(INDEX(tblPunten[Punten],MATCH(tblRenners[[#This Row],[Nr]],INDIRECT("tblUitslagen["&amp;H$4&amp;"]"),0)),"")</f>
        <v/>
      </c>
      <c r="I16">
        <f ca="1">IFERROR(INDEX(tblPunten[Punten],MATCH(tblRenners[[#This Row],[Nr]],INDIRECT("tblUitslagen["&amp;I$4&amp;"]"),0)),"")</f>
        <v>15</v>
      </c>
      <c r="J16" t="str">
        <f ca="1">IFERROR(INDEX(tblPunten[Punten],MATCH(tblRenners[[#This Row],[Nr]],INDIRECT("tblUitslagen["&amp;J$4&amp;"]"),0)),"")</f>
        <v/>
      </c>
      <c r="K16" t="str">
        <f ca="1">IFERROR(INDEX(tblPunten[Punten],MATCH(tblRenners[[#This Row],[Nr]],INDIRECT("tblUitslagen["&amp;K$4&amp;"]"),0)),"")</f>
        <v/>
      </c>
      <c r="L16" t="str">
        <f ca="1">IFERROR(INDEX(tblPunten[Punten],MATCH(tblRenners[[#This Row],[Nr]],INDIRECT("tblUitslagen["&amp;L$4&amp;"]"),0)),"")</f>
        <v/>
      </c>
      <c r="M16" t="str">
        <f ca="1">IFERROR(INDEX(tblPunten[Punten],MATCH(tblRenners[[#This Row],[Nr]],INDIRECT("tblUitslagen["&amp;M$4&amp;"]"),0)),"")</f>
        <v/>
      </c>
      <c r="N16" t="str">
        <f ca="1">IFERROR(INDEX(tblPunten[Punten],MATCH(tblRenners[[#This Row],[Nr]],INDIRECT("tblUitslagen["&amp;N$4&amp;"]"),0)),"")</f>
        <v/>
      </c>
      <c r="O16" t="str">
        <f ca="1">IFERROR(INDEX(tblPunten[Punten],MATCH(tblRenners[[#This Row],[Nr]],INDIRECT("tblUitslagen["&amp;O$4&amp;"]"),0)),"")</f>
        <v/>
      </c>
      <c r="P16" t="str">
        <f ca="1">IFERROR(INDEX(tblPunten[Punten],MATCH(tblRenners[[#This Row],[Nr]],INDIRECT("tblUitslagen["&amp;P$4&amp;"]"),0)),"")</f>
        <v/>
      </c>
      <c r="Q16" t="str">
        <f ca="1">IFERROR(INDEX(tblPunten[Punten],MATCH(tblRenners[[#This Row],[Nr]],INDIRECT("tblUitslagen["&amp;Q$4&amp;"]"),0)),"")</f>
        <v/>
      </c>
      <c r="R16" t="str">
        <f ca="1">IFERROR(INDEX(tblPunten[Punten],MATCH(tblRenners[[#This Row],[Nr]],INDIRECT("tblUitslagen["&amp;R$4&amp;"]"),0)),"")</f>
        <v/>
      </c>
      <c r="S16" t="str">
        <f ca="1">IFERROR(INDEX(tblPunten[Punten],MATCH(tblRenners[[#This Row],[Nr]],INDIRECT("tblUitslagen["&amp;S$4&amp;"]"),0)),"")</f>
        <v/>
      </c>
      <c r="T16" t="str">
        <f ca="1">IFERROR(INDEX(tblPunten[Punten],MATCH(tblRenners[[#This Row],[Nr]],INDIRECT("tblUitslagen["&amp;T$4&amp;"]"),0)),"")</f>
        <v/>
      </c>
      <c r="U16" t="str">
        <f ca="1">IFERROR(INDEX(tblPunten[Punten],MATCH(tblRenners[[#This Row],[Nr]],INDIRECT("tblUitslagen["&amp;U$4&amp;"]"),0)),"")</f>
        <v/>
      </c>
      <c r="V16" t="str">
        <f ca="1">IFERROR(INDEX(tblPunten[Punten],MATCH(tblRenners[[#This Row],[Nr]],INDIRECT("tblUitslagen["&amp;V$4&amp;"]"),0)),"")</f>
        <v/>
      </c>
      <c r="W16" t="str">
        <f ca="1">IFERROR(INDEX(tblPunten[Punten],MATCH(tblRenners[[#This Row],[Nr]],INDIRECT("tblUitslagen["&amp;W$4&amp;"]"),0)),"")</f>
        <v/>
      </c>
      <c r="X16" t="str">
        <f ca="1">IFERROR(INDEX(tblPunten[Punten],MATCH(tblRenners[[#This Row],[Nr]],INDIRECT("tblUitslagen["&amp;X$4&amp;"]"),0)),"")</f>
        <v/>
      </c>
      <c r="Y16" t="str">
        <f ca="1">IFERROR(INDEX(tblPunten[Punten],MATCH(tblRenners[[#This Row],[Nr]],INDIRECT("tblUitslagen["&amp;Y$4&amp;"]"),0)),"")</f>
        <v/>
      </c>
      <c r="Z16" t="str">
        <f ca="1">IFERROR(INDEX(tblPunten[Punten],MATCH(tblRenners[[#This Row],[Nr]],INDIRECT("tblUitslagen["&amp;Z$4&amp;"]"),0)),"")</f>
        <v/>
      </c>
      <c r="AA16" t="str">
        <f ca="1">IFERROR(INDEX(tblPunten[Punten],MATCH(tblRenners[[#This Row],[Nr]],INDIRECT("tblUitslagen["&amp;AA$4&amp;"]"),0)),"")</f>
        <v/>
      </c>
      <c r="AB16" t="str">
        <f ca="1">IFERROR(INDEX(tblPunten[Punten],MATCH(tblRenners[[#This Row],[Nr]],INDIRECT("tblUitslagen["&amp;AB$4&amp;"]"),0)),"")</f>
        <v/>
      </c>
    </row>
    <row r="17" spans="2:28" x14ac:dyDescent="0.3">
      <c r="B17" t="str">
        <f>INDEX(tblTeams[Naam],MATCH(FLOOR(tblRenners[[#This Row],[Nr]],10),tblTeams[Nr],0))</f>
        <v>Israel Start-Up Nation</v>
      </c>
      <c r="C17">
        <v>174</v>
      </c>
      <c r="D17" t="str">
        <f>INDEX(tblTeams[Naam],MATCH(tblRenners[[#This Row],[Nr]],tblTeams[Nr],0))</f>
        <v>Hugo Hofstetter</v>
      </c>
      <c r="E17" t="str">
        <f>INDEX(tblTeams[Land],MATCH(tblRenners[[#This Row],[Nr]],tblTeams[Nr],0))</f>
        <v>Frankrijk</v>
      </c>
      <c r="F17" s="9">
        <f ca="1">SUM(tblRenners[[#This Row],[Etap1]:[Etap21]])</f>
        <v>15</v>
      </c>
      <c r="G17">
        <f ca="1">_xlfn.RANK.EQ(tblRenners[[#This Row],[TotaalPunten]],tblRenners[TotaalPunten])</f>
        <v>11</v>
      </c>
      <c r="H17" t="str">
        <f ca="1">IFERROR(INDEX(tblPunten[Punten],MATCH(tblRenners[[#This Row],[Nr]],INDIRECT("tblUitslagen["&amp;H$4&amp;"]"),0)),"")</f>
        <v/>
      </c>
      <c r="I17" t="str">
        <f ca="1">IFERROR(INDEX(tblPunten[Punten],MATCH(tblRenners[[#This Row],[Nr]],INDIRECT("tblUitslagen["&amp;I$4&amp;"]"),0)),"")</f>
        <v/>
      </c>
      <c r="J17">
        <f ca="1">IFERROR(INDEX(tblPunten[Punten],MATCH(tblRenners[[#This Row],[Nr]],INDIRECT("tblUitslagen["&amp;J$4&amp;"]"),0)),"")</f>
        <v>15</v>
      </c>
      <c r="K17" t="str">
        <f ca="1">IFERROR(INDEX(tblPunten[Punten],MATCH(tblRenners[[#This Row],[Nr]],INDIRECT("tblUitslagen["&amp;K$4&amp;"]"),0)),"")</f>
        <v/>
      </c>
      <c r="L17" t="str">
        <f ca="1">IFERROR(INDEX(tblPunten[Punten],MATCH(tblRenners[[#This Row],[Nr]],INDIRECT("tblUitslagen["&amp;L$4&amp;"]"),0)),"")</f>
        <v/>
      </c>
      <c r="M17" t="str">
        <f ca="1">IFERROR(INDEX(tblPunten[Punten],MATCH(tblRenners[[#This Row],[Nr]],INDIRECT("tblUitslagen["&amp;M$4&amp;"]"),0)),"")</f>
        <v/>
      </c>
      <c r="N17" t="str">
        <f ca="1">IFERROR(INDEX(tblPunten[Punten],MATCH(tblRenners[[#This Row],[Nr]],INDIRECT("tblUitslagen["&amp;N$4&amp;"]"),0)),"")</f>
        <v/>
      </c>
      <c r="O17" t="str">
        <f ca="1">IFERROR(INDEX(tblPunten[Punten],MATCH(tblRenners[[#This Row],[Nr]],INDIRECT("tblUitslagen["&amp;O$4&amp;"]"),0)),"")</f>
        <v/>
      </c>
      <c r="P17" t="str">
        <f ca="1">IFERROR(INDEX(tblPunten[Punten],MATCH(tblRenners[[#This Row],[Nr]],INDIRECT("tblUitslagen["&amp;P$4&amp;"]"),0)),"")</f>
        <v/>
      </c>
      <c r="Q17" t="str">
        <f ca="1">IFERROR(INDEX(tblPunten[Punten],MATCH(tblRenners[[#This Row],[Nr]],INDIRECT("tblUitslagen["&amp;Q$4&amp;"]"),0)),"")</f>
        <v/>
      </c>
      <c r="R17" t="str">
        <f ca="1">IFERROR(INDEX(tblPunten[Punten],MATCH(tblRenners[[#This Row],[Nr]],INDIRECT("tblUitslagen["&amp;R$4&amp;"]"),0)),"")</f>
        <v/>
      </c>
      <c r="S17" t="str">
        <f ca="1">IFERROR(INDEX(tblPunten[Punten],MATCH(tblRenners[[#This Row],[Nr]],INDIRECT("tblUitslagen["&amp;S$4&amp;"]"),0)),"")</f>
        <v/>
      </c>
      <c r="T17" t="str">
        <f ca="1">IFERROR(INDEX(tblPunten[Punten],MATCH(tblRenners[[#This Row],[Nr]],INDIRECT("tblUitslagen["&amp;T$4&amp;"]"),0)),"")</f>
        <v/>
      </c>
      <c r="U17" t="str">
        <f ca="1">IFERROR(INDEX(tblPunten[Punten],MATCH(tblRenners[[#This Row],[Nr]],INDIRECT("tblUitslagen["&amp;U$4&amp;"]"),0)),"")</f>
        <v/>
      </c>
      <c r="V17" t="str">
        <f ca="1">IFERROR(INDEX(tblPunten[Punten],MATCH(tblRenners[[#This Row],[Nr]],INDIRECT("tblUitslagen["&amp;V$4&amp;"]"),0)),"")</f>
        <v/>
      </c>
      <c r="W17" t="str">
        <f ca="1">IFERROR(INDEX(tblPunten[Punten],MATCH(tblRenners[[#This Row],[Nr]],INDIRECT("tblUitslagen["&amp;W$4&amp;"]"),0)),"")</f>
        <v/>
      </c>
      <c r="X17" t="str">
        <f ca="1">IFERROR(INDEX(tblPunten[Punten],MATCH(tblRenners[[#This Row],[Nr]],INDIRECT("tblUitslagen["&amp;X$4&amp;"]"),0)),"")</f>
        <v/>
      </c>
      <c r="Y17" t="str">
        <f ca="1">IFERROR(INDEX(tblPunten[Punten],MATCH(tblRenners[[#This Row],[Nr]],INDIRECT("tblUitslagen["&amp;Y$4&amp;"]"),0)),"")</f>
        <v/>
      </c>
      <c r="Z17" t="str">
        <f ca="1">IFERROR(INDEX(tblPunten[Punten],MATCH(tblRenners[[#This Row],[Nr]],INDIRECT("tblUitslagen["&amp;Z$4&amp;"]"),0)),"")</f>
        <v/>
      </c>
      <c r="AA17" t="str">
        <f ca="1">IFERROR(INDEX(tblPunten[Punten],MATCH(tblRenners[[#This Row],[Nr]],INDIRECT("tblUitslagen["&amp;AA$4&amp;"]"),0)),"")</f>
        <v/>
      </c>
      <c r="AB17" t="str">
        <f ca="1">IFERROR(INDEX(tblPunten[Punten],MATCH(tblRenners[[#This Row],[Nr]],INDIRECT("tblUitslagen["&amp;AB$4&amp;"]"),0)),"")</f>
        <v/>
      </c>
    </row>
    <row r="18" spans="2:28" x14ac:dyDescent="0.3">
      <c r="B18" t="str">
        <f>INDEX(tblTeams[Naam],MATCH(FLOOR(tblRenners[[#This Row],[Nr]],10),tblTeams[Nr],0))</f>
        <v>EF Pro Cycling</v>
      </c>
      <c r="C18">
        <v>74</v>
      </c>
      <c r="D18" t="str">
        <f>INDEX(tblTeams[Naam],MATCH(tblRenners[[#This Row],[Nr]],tblTeams[Nr],0))</f>
        <v>Sergio Higuita</v>
      </c>
      <c r="E18" t="str">
        <f>INDEX(tblTeams[Land],MATCH(tblRenners[[#This Row],[Nr]],tblTeams[Nr],0))</f>
        <v>Colombia</v>
      </c>
      <c r="F18" s="9">
        <f ca="1">SUM(tblRenners[[#This Row],[Etap1]:[Etap21]])</f>
        <v>10</v>
      </c>
      <c r="G18">
        <f ca="1">_xlfn.RANK.EQ(tblRenners[[#This Row],[TotaalPunten]],tblRenners[TotaalPunten])</f>
        <v>13</v>
      </c>
      <c r="H18" t="str">
        <f ca="1">IFERROR(INDEX(tblPunten[Punten],MATCH(tblRenners[[#This Row],[Nr]],INDIRECT("tblUitslagen["&amp;H$4&amp;"]"),0)),"")</f>
        <v/>
      </c>
      <c r="I18">
        <f ca="1">IFERROR(INDEX(tblPunten[Punten],MATCH(tblRenners[[#This Row],[Nr]],INDIRECT("tblUitslagen["&amp;I$4&amp;"]"),0)),"")</f>
        <v>10</v>
      </c>
      <c r="J18" t="str">
        <f ca="1">IFERROR(INDEX(tblPunten[Punten],MATCH(tblRenners[[#This Row],[Nr]],INDIRECT("tblUitslagen["&amp;J$4&amp;"]"),0)),"")</f>
        <v/>
      </c>
      <c r="K18" t="str">
        <f ca="1">IFERROR(INDEX(tblPunten[Punten],MATCH(tblRenners[[#This Row],[Nr]],INDIRECT("tblUitslagen["&amp;K$4&amp;"]"),0)),"")</f>
        <v/>
      </c>
      <c r="L18" t="str">
        <f ca="1">IFERROR(INDEX(tblPunten[Punten],MATCH(tblRenners[[#This Row],[Nr]],INDIRECT("tblUitslagen["&amp;L$4&amp;"]"),0)),"")</f>
        <v/>
      </c>
      <c r="M18" t="str">
        <f ca="1">IFERROR(INDEX(tblPunten[Punten],MATCH(tblRenners[[#This Row],[Nr]],INDIRECT("tblUitslagen["&amp;M$4&amp;"]"),0)),"")</f>
        <v/>
      </c>
      <c r="N18" t="str">
        <f ca="1">IFERROR(INDEX(tblPunten[Punten],MATCH(tblRenners[[#This Row],[Nr]],INDIRECT("tblUitslagen["&amp;N$4&amp;"]"),0)),"")</f>
        <v/>
      </c>
      <c r="O18" t="str">
        <f ca="1">IFERROR(INDEX(tblPunten[Punten],MATCH(tblRenners[[#This Row],[Nr]],INDIRECT("tblUitslagen["&amp;O$4&amp;"]"),0)),"")</f>
        <v/>
      </c>
      <c r="P18" t="str">
        <f ca="1">IFERROR(INDEX(tblPunten[Punten],MATCH(tblRenners[[#This Row],[Nr]],INDIRECT("tblUitslagen["&amp;P$4&amp;"]"),0)),"")</f>
        <v/>
      </c>
      <c r="Q18" t="str">
        <f ca="1">IFERROR(INDEX(tblPunten[Punten],MATCH(tblRenners[[#This Row],[Nr]],INDIRECT("tblUitslagen["&amp;Q$4&amp;"]"),0)),"")</f>
        <v/>
      </c>
      <c r="R18" t="str">
        <f ca="1">IFERROR(INDEX(tblPunten[Punten],MATCH(tblRenners[[#This Row],[Nr]],INDIRECT("tblUitslagen["&amp;R$4&amp;"]"),0)),"")</f>
        <v/>
      </c>
      <c r="S18" t="str">
        <f ca="1">IFERROR(INDEX(tblPunten[Punten],MATCH(tblRenners[[#This Row],[Nr]],INDIRECT("tblUitslagen["&amp;S$4&amp;"]"),0)),"")</f>
        <v/>
      </c>
      <c r="T18" t="str">
        <f ca="1">IFERROR(INDEX(tblPunten[Punten],MATCH(tblRenners[[#This Row],[Nr]],INDIRECT("tblUitslagen["&amp;T$4&amp;"]"),0)),"")</f>
        <v/>
      </c>
      <c r="U18" t="str">
        <f ca="1">IFERROR(INDEX(tblPunten[Punten],MATCH(tblRenners[[#This Row],[Nr]],INDIRECT("tblUitslagen["&amp;U$4&amp;"]"),0)),"")</f>
        <v/>
      </c>
      <c r="V18" t="str">
        <f ca="1">IFERROR(INDEX(tblPunten[Punten],MATCH(tblRenners[[#This Row],[Nr]],INDIRECT("tblUitslagen["&amp;V$4&amp;"]"),0)),"")</f>
        <v/>
      </c>
      <c r="W18" t="str">
        <f ca="1">IFERROR(INDEX(tblPunten[Punten],MATCH(tblRenners[[#This Row],[Nr]],INDIRECT("tblUitslagen["&amp;W$4&amp;"]"),0)),"")</f>
        <v/>
      </c>
      <c r="X18" t="str">
        <f ca="1">IFERROR(INDEX(tblPunten[Punten],MATCH(tblRenners[[#This Row],[Nr]],INDIRECT("tblUitslagen["&amp;X$4&amp;"]"),0)),"")</f>
        <v/>
      </c>
      <c r="Y18" t="str">
        <f ca="1">IFERROR(INDEX(tblPunten[Punten],MATCH(tblRenners[[#This Row],[Nr]],INDIRECT("tblUitslagen["&amp;Y$4&amp;"]"),0)),"")</f>
        <v/>
      </c>
      <c r="Z18" t="str">
        <f ca="1">IFERROR(INDEX(tblPunten[Punten],MATCH(tblRenners[[#This Row],[Nr]],INDIRECT("tblUitslagen["&amp;Z$4&amp;"]"),0)),"")</f>
        <v/>
      </c>
      <c r="AA18" t="str">
        <f ca="1">IFERROR(INDEX(tblPunten[Punten],MATCH(tblRenners[[#This Row],[Nr]],INDIRECT("tblUitslagen["&amp;AA$4&amp;"]"),0)),"")</f>
        <v/>
      </c>
      <c r="AB18" t="str">
        <f ca="1">IFERROR(INDEX(tblPunten[Punten],MATCH(tblRenners[[#This Row],[Nr]],INDIRECT("tblUitslagen["&amp;AB$4&amp;"]"),0)),"")</f>
        <v/>
      </c>
    </row>
    <row r="19" spans="2:28" x14ac:dyDescent="0.3">
      <c r="B19" t="str">
        <f>INDEX(tblTeams[Naam],MATCH(FLOOR(tblRenners[[#This Row],[Nr]],10),tblTeams[Nr],0))</f>
        <v>Trek-Segafredo</v>
      </c>
      <c r="C19">
        <v>104</v>
      </c>
      <c r="D19" t="str">
        <f>INDEX(tblTeams[Naam],MATCH(tblRenners[[#This Row],[Nr]],tblTeams[Nr],0))</f>
        <v>Bauke Mollema</v>
      </c>
      <c r="E19" t="str">
        <f>INDEX(tblTeams[Land],MATCH(tblRenners[[#This Row],[Nr]],tblTeams[Nr],0))</f>
        <v>Nederland</v>
      </c>
      <c r="F19" s="9">
        <f ca="1">SUM(tblRenners[[#This Row],[Etap1]:[Etap21]])</f>
        <v>7</v>
      </c>
      <c r="G19">
        <f ca="1">_xlfn.RANK.EQ(tblRenners[[#This Row],[TotaalPunten]],tblRenners[TotaalPunten])</f>
        <v>14</v>
      </c>
      <c r="H19" t="str">
        <f ca="1">IFERROR(INDEX(tblPunten[Punten],MATCH(tblRenners[[#This Row],[Nr]],INDIRECT("tblUitslagen["&amp;H$4&amp;"]"),0)),"")</f>
        <v/>
      </c>
      <c r="I19">
        <f ca="1">IFERROR(INDEX(tblPunten[Punten],MATCH(tblRenners[[#This Row],[Nr]],INDIRECT("tblUitslagen["&amp;I$4&amp;"]"),0)),"")</f>
        <v>7</v>
      </c>
      <c r="J19" t="str">
        <f ca="1">IFERROR(INDEX(tblPunten[Punten],MATCH(tblRenners[[#This Row],[Nr]],INDIRECT("tblUitslagen["&amp;J$4&amp;"]"),0)),"")</f>
        <v/>
      </c>
      <c r="K19" t="str">
        <f ca="1">IFERROR(INDEX(tblPunten[Punten],MATCH(tblRenners[[#This Row],[Nr]],INDIRECT("tblUitslagen["&amp;K$4&amp;"]"),0)),"")</f>
        <v/>
      </c>
      <c r="L19" t="str">
        <f ca="1">IFERROR(INDEX(tblPunten[Punten],MATCH(tblRenners[[#This Row],[Nr]],INDIRECT("tblUitslagen["&amp;L$4&amp;"]"),0)),"")</f>
        <v/>
      </c>
      <c r="M19" t="str">
        <f ca="1">IFERROR(INDEX(tblPunten[Punten],MATCH(tblRenners[[#This Row],[Nr]],INDIRECT("tblUitslagen["&amp;M$4&amp;"]"),0)),"")</f>
        <v/>
      </c>
      <c r="N19" t="str">
        <f ca="1">IFERROR(INDEX(tblPunten[Punten],MATCH(tblRenners[[#This Row],[Nr]],INDIRECT("tblUitslagen["&amp;N$4&amp;"]"),0)),"")</f>
        <v/>
      </c>
      <c r="O19" t="str">
        <f ca="1">IFERROR(INDEX(tblPunten[Punten],MATCH(tblRenners[[#This Row],[Nr]],INDIRECT("tblUitslagen["&amp;O$4&amp;"]"),0)),"")</f>
        <v/>
      </c>
      <c r="P19" t="str">
        <f ca="1">IFERROR(INDEX(tblPunten[Punten],MATCH(tblRenners[[#This Row],[Nr]],INDIRECT("tblUitslagen["&amp;P$4&amp;"]"),0)),"")</f>
        <v/>
      </c>
      <c r="Q19" t="str">
        <f ca="1">IFERROR(INDEX(tblPunten[Punten],MATCH(tblRenners[[#This Row],[Nr]],INDIRECT("tblUitslagen["&amp;Q$4&amp;"]"),0)),"")</f>
        <v/>
      </c>
      <c r="R19" t="str">
        <f ca="1">IFERROR(INDEX(tblPunten[Punten],MATCH(tblRenners[[#This Row],[Nr]],INDIRECT("tblUitslagen["&amp;R$4&amp;"]"),0)),"")</f>
        <v/>
      </c>
      <c r="S19" t="str">
        <f ca="1">IFERROR(INDEX(tblPunten[Punten],MATCH(tblRenners[[#This Row],[Nr]],INDIRECT("tblUitslagen["&amp;S$4&amp;"]"),0)),"")</f>
        <v/>
      </c>
      <c r="T19" t="str">
        <f ca="1">IFERROR(INDEX(tblPunten[Punten],MATCH(tblRenners[[#This Row],[Nr]],INDIRECT("tblUitslagen["&amp;T$4&amp;"]"),0)),"")</f>
        <v/>
      </c>
      <c r="U19" t="str">
        <f ca="1">IFERROR(INDEX(tblPunten[Punten],MATCH(tblRenners[[#This Row],[Nr]],INDIRECT("tblUitslagen["&amp;U$4&amp;"]"),0)),"")</f>
        <v/>
      </c>
      <c r="V19" t="str">
        <f ca="1">IFERROR(INDEX(tblPunten[Punten],MATCH(tblRenners[[#This Row],[Nr]],INDIRECT("tblUitslagen["&amp;V$4&amp;"]"),0)),"")</f>
        <v/>
      </c>
      <c r="W19" t="str">
        <f ca="1">IFERROR(INDEX(tblPunten[Punten],MATCH(tblRenners[[#This Row],[Nr]],INDIRECT("tblUitslagen["&amp;W$4&amp;"]"),0)),"")</f>
        <v/>
      </c>
      <c r="X19" t="str">
        <f ca="1">IFERROR(INDEX(tblPunten[Punten],MATCH(tblRenners[[#This Row],[Nr]],INDIRECT("tblUitslagen["&amp;X$4&amp;"]"),0)),"")</f>
        <v/>
      </c>
      <c r="Y19" t="str">
        <f ca="1">IFERROR(INDEX(tblPunten[Punten],MATCH(tblRenners[[#This Row],[Nr]],INDIRECT("tblUitslagen["&amp;Y$4&amp;"]"),0)),"")</f>
        <v/>
      </c>
      <c r="Z19" t="str">
        <f ca="1">IFERROR(INDEX(tblPunten[Punten],MATCH(tblRenners[[#This Row],[Nr]],INDIRECT("tblUitslagen["&amp;Z$4&amp;"]"),0)),"")</f>
        <v/>
      </c>
      <c r="AA19" t="str">
        <f ca="1">IFERROR(INDEX(tblPunten[Punten],MATCH(tblRenners[[#This Row],[Nr]],INDIRECT("tblUitslagen["&amp;AA$4&amp;"]"),0)),"")</f>
        <v/>
      </c>
      <c r="AB19" t="str">
        <f ca="1">IFERROR(INDEX(tblPunten[Punten],MATCH(tblRenners[[#This Row],[Nr]],INDIRECT("tblUitslagen["&amp;AB$4&amp;"]"),0)),"")</f>
        <v/>
      </c>
    </row>
    <row r="20" spans="2:28" x14ac:dyDescent="0.3">
      <c r="B20" t="str">
        <f>INDEX(tblTeams[Naam],MATCH(FLOOR(tblRenners[[#This Row],[Nr]],10),tblTeams[Nr],0))</f>
        <v>Trek-Segafredo</v>
      </c>
      <c r="C20">
        <v>108</v>
      </c>
      <c r="D20" t="str">
        <f>INDEX(tblTeams[Naam],MATCH(tblRenners[[#This Row],[Nr]],tblTeams[Nr],0))</f>
        <v>Edward Theuns</v>
      </c>
      <c r="E20" t="str">
        <f>INDEX(tblTeams[Land],MATCH(tblRenners[[#This Row],[Nr]],tblTeams[Nr],0))</f>
        <v>België</v>
      </c>
      <c r="F20" s="9">
        <f ca="1">SUM(tblRenners[[#This Row],[Etap1]:[Etap21]])</f>
        <v>7</v>
      </c>
      <c r="G20">
        <f ca="1">_xlfn.RANK.EQ(tblRenners[[#This Row],[TotaalPunten]],tblRenners[TotaalPunten])</f>
        <v>14</v>
      </c>
      <c r="H20" t="str">
        <f ca="1">IFERROR(INDEX(tblPunten[Punten],MATCH(tblRenners[[#This Row],[Nr]],INDIRECT("tblUitslagen["&amp;H$4&amp;"]"),0)),"")</f>
        <v/>
      </c>
      <c r="I20" t="str">
        <f ca="1">IFERROR(INDEX(tblPunten[Punten],MATCH(tblRenners[[#This Row],[Nr]],INDIRECT("tblUitslagen["&amp;I$4&amp;"]"),0)),"")</f>
        <v/>
      </c>
      <c r="J20">
        <f ca="1">IFERROR(INDEX(tblPunten[Punten],MATCH(tblRenners[[#This Row],[Nr]],INDIRECT("tblUitslagen["&amp;J$4&amp;"]"),0)),"")</f>
        <v>7</v>
      </c>
      <c r="K20" t="str">
        <f ca="1">IFERROR(INDEX(tblPunten[Punten],MATCH(tblRenners[[#This Row],[Nr]],INDIRECT("tblUitslagen["&amp;K$4&amp;"]"),0)),"")</f>
        <v/>
      </c>
      <c r="L20" t="str">
        <f ca="1">IFERROR(INDEX(tblPunten[Punten],MATCH(tblRenners[[#This Row],[Nr]],INDIRECT("tblUitslagen["&amp;L$4&amp;"]"),0)),"")</f>
        <v/>
      </c>
      <c r="M20" t="str">
        <f ca="1">IFERROR(INDEX(tblPunten[Punten],MATCH(tblRenners[[#This Row],[Nr]],INDIRECT("tblUitslagen["&amp;M$4&amp;"]"),0)),"")</f>
        <v/>
      </c>
      <c r="N20" t="str">
        <f ca="1">IFERROR(INDEX(tblPunten[Punten],MATCH(tblRenners[[#This Row],[Nr]],INDIRECT("tblUitslagen["&amp;N$4&amp;"]"),0)),"")</f>
        <v/>
      </c>
      <c r="O20" t="str">
        <f ca="1">IFERROR(INDEX(tblPunten[Punten],MATCH(tblRenners[[#This Row],[Nr]],INDIRECT("tblUitslagen["&amp;O$4&amp;"]"),0)),"")</f>
        <v/>
      </c>
      <c r="P20" t="str">
        <f ca="1">IFERROR(INDEX(tblPunten[Punten],MATCH(tblRenners[[#This Row],[Nr]],INDIRECT("tblUitslagen["&amp;P$4&amp;"]"),0)),"")</f>
        <v/>
      </c>
      <c r="Q20" t="str">
        <f ca="1">IFERROR(INDEX(tblPunten[Punten],MATCH(tblRenners[[#This Row],[Nr]],INDIRECT("tblUitslagen["&amp;Q$4&amp;"]"),0)),"")</f>
        <v/>
      </c>
      <c r="R20" t="str">
        <f ca="1">IFERROR(INDEX(tblPunten[Punten],MATCH(tblRenners[[#This Row],[Nr]],INDIRECT("tblUitslagen["&amp;R$4&amp;"]"),0)),"")</f>
        <v/>
      </c>
      <c r="S20" t="str">
        <f ca="1">IFERROR(INDEX(tblPunten[Punten],MATCH(tblRenners[[#This Row],[Nr]],INDIRECT("tblUitslagen["&amp;S$4&amp;"]"),0)),"")</f>
        <v/>
      </c>
      <c r="T20" t="str">
        <f ca="1">IFERROR(INDEX(tblPunten[Punten],MATCH(tblRenners[[#This Row],[Nr]],INDIRECT("tblUitslagen["&amp;T$4&amp;"]"),0)),"")</f>
        <v/>
      </c>
      <c r="U20" t="str">
        <f ca="1">IFERROR(INDEX(tblPunten[Punten],MATCH(tblRenners[[#This Row],[Nr]],INDIRECT("tblUitslagen["&amp;U$4&amp;"]"),0)),"")</f>
        <v/>
      </c>
      <c r="V20" t="str">
        <f ca="1">IFERROR(INDEX(tblPunten[Punten],MATCH(tblRenners[[#This Row],[Nr]],INDIRECT("tblUitslagen["&amp;V$4&amp;"]"),0)),"")</f>
        <v/>
      </c>
      <c r="W20" t="str">
        <f ca="1">IFERROR(INDEX(tblPunten[Punten],MATCH(tblRenners[[#This Row],[Nr]],INDIRECT("tblUitslagen["&amp;W$4&amp;"]"),0)),"")</f>
        <v/>
      </c>
      <c r="X20" t="str">
        <f ca="1">IFERROR(INDEX(tblPunten[Punten],MATCH(tblRenners[[#This Row],[Nr]],INDIRECT("tblUitslagen["&amp;X$4&amp;"]"),0)),"")</f>
        <v/>
      </c>
      <c r="Y20" t="str">
        <f ca="1">IFERROR(INDEX(tblPunten[Punten],MATCH(tblRenners[[#This Row],[Nr]],INDIRECT("tblUitslagen["&amp;Y$4&amp;"]"),0)),"")</f>
        <v/>
      </c>
      <c r="Z20" t="str">
        <f ca="1">IFERROR(INDEX(tblPunten[Punten],MATCH(tblRenners[[#This Row],[Nr]],INDIRECT("tblUitslagen["&amp;Z$4&amp;"]"),0)),"")</f>
        <v/>
      </c>
      <c r="AA20" t="str">
        <f ca="1">IFERROR(INDEX(tblPunten[Punten],MATCH(tblRenners[[#This Row],[Nr]],INDIRECT("tblUitslagen["&amp;AA$4&amp;"]"),0)),"")</f>
        <v/>
      </c>
      <c r="AB20" t="str">
        <f ca="1">IFERROR(INDEX(tblPunten[Punten],MATCH(tblRenners[[#This Row],[Nr]],INDIRECT("tblUitslagen["&amp;AB$4&amp;"]"),0)),"")</f>
        <v/>
      </c>
    </row>
    <row r="21" spans="2:28" x14ac:dyDescent="0.3">
      <c r="B21" t="str">
        <f>INDEX(tblTeams[Naam],MATCH(FLOOR(tblRenners[[#This Row],[Nr]],10),tblTeams[Nr],0))</f>
        <v>Cofidis</v>
      </c>
      <c r="C21">
        <v>128</v>
      </c>
      <c r="D21" t="str">
        <f>INDEX(tblTeams[Naam],MATCH(tblRenners[[#This Row],[Nr]],tblTeams[Nr],0))</f>
        <v>Elia Viviani</v>
      </c>
      <c r="E21" t="str">
        <f>INDEX(tblTeams[Land],MATCH(tblRenners[[#This Row],[Nr]],tblTeams[Nr],0))</f>
        <v>Italië</v>
      </c>
      <c r="F21" s="9">
        <f ca="1">SUM(tblRenners[[#This Row],[Etap1]:[Etap21]])</f>
        <v>7</v>
      </c>
      <c r="G21">
        <f ca="1">_xlfn.RANK.EQ(tblRenners[[#This Row],[TotaalPunten]],tblRenners[TotaalPunten])</f>
        <v>14</v>
      </c>
      <c r="H21">
        <f ca="1">IFERROR(INDEX(tblPunten[Punten],MATCH(tblRenners[[#This Row],[Nr]],INDIRECT("tblUitslagen["&amp;H$4&amp;"]"),0)),"")</f>
        <v>7</v>
      </c>
      <c r="I21" t="str">
        <f ca="1">IFERROR(INDEX(tblPunten[Punten],MATCH(tblRenners[[#This Row],[Nr]],INDIRECT("tblUitslagen["&amp;I$4&amp;"]"),0)),"")</f>
        <v/>
      </c>
      <c r="J21" t="str">
        <f ca="1">IFERROR(INDEX(tblPunten[Punten],MATCH(tblRenners[[#This Row],[Nr]],INDIRECT("tblUitslagen["&amp;J$4&amp;"]"),0)),"")</f>
        <v/>
      </c>
      <c r="K21" t="str">
        <f ca="1">IFERROR(INDEX(tblPunten[Punten],MATCH(tblRenners[[#This Row],[Nr]],INDIRECT("tblUitslagen["&amp;K$4&amp;"]"),0)),"")</f>
        <v/>
      </c>
      <c r="L21" t="str">
        <f ca="1">IFERROR(INDEX(tblPunten[Punten],MATCH(tblRenners[[#This Row],[Nr]],INDIRECT("tblUitslagen["&amp;L$4&amp;"]"),0)),"")</f>
        <v/>
      </c>
      <c r="M21" t="str">
        <f ca="1">IFERROR(INDEX(tblPunten[Punten],MATCH(tblRenners[[#This Row],[Nr]],INDIRECT("tblUitslagen["&amp;M$4&amp;"]"),0)),"")</f>
        <v/>
      </c>
      <c r="N21" t="str">
        <f ca="1">IFERROR(INDEX(tblPunten[Punten],MATCH(tblRenners[[#This Row],[Nr]],INDIRECT("tblUitslagen["&amp;N$4&amp;"]"),0)),"")</f>
        <v/>
      </c>
      <c r="O21" t="str">
        <f ca="1">IFERROR(INDEX(tblPunten[Punten],MATCH(tblRenners[[#This Row],[Nr]],INDIRECT("tblUitslagen["&amp;O$4&amp;"]"),0)),"")</f>
        <v/>
      </c>
      <c r="P21" t="str">
        <f ca="1">IFERROR(INDEX(tblPunten[Punten],MATCH(tblRenners[[#This Row],[Nr]],INDIRECT("tblUitslagen["&amp;P$4&amp;"]"),0)),"")</f>
        <v/>
      </c>
      <c r="Q21" t="str">
        <f ca="1">IFERROR(INDEX(tblPunten[Punten],MATCH(tblRenners[[#This Row],[Nr]],INDIRECT("tblUitslagen["&amp;Q$4&amp;"]"),0)),"")</f>
        <v/>
      </c>
      <c r="R21" t="str">
        <f ca="1">IFERROR(INDEX(tblPunten[Punten],MATCH(tblRenners[[#This Row],[Nr]],INDIRECT("tblUitslagen["&amp;R$4&amp;"]"),0)),"")</f>
        <v/>
      </c>
      <c r="S21" t="str">
        <f ca="1">IFERROR(INDEX(tblPunten[Punten],MATCH(tblRenners[[#This Row],[Nr]],INDIRECT("tblUitslagen["&amp;S$4&amp;"]"),0)),"")</f>
        <v/>
      </c>
      <c r="T21" t="str">
        <f ca="1">IFERROR(INDEX(tblPunten[Punten],MATCH(tblRenners[[#This Row],[Nr]],INDIRECT("tblUitslagen["&amp;T$4&amp;"]"),0)),"")</f>
        <v/>
      </c>
      <c r="U21" t="str">
        <f ca="1">IFERROR(INDEX(tblPunten[Punten],MATCH(tblRenners[[#This Row],[Nr]],INDIRECT("tblUitslagen["&amp;U$4&amp;"]"),0)),"")</f>
        <v/>
      </c>
      <c r="V21" t="str">
        <f ca="1">IFERROR(INDEX(tblPunten[Punten],MATCH(tblRenners[[#This Row],[Nr]],INDIRECT("tblUitslagen["&amp;V$4&amp;"]"),0)),"")</f>
        <v/>
      </c>
      <c r="W21" t="str">
        <f ca="1">IFERROR(INDEX(tblPunten[Punten],MATCH(tblRenners[[#This Row],[Nr]],INDIRECT("tblUitslagen["&amp;W$4&amp;"]"),0)),"")</f>
        <v/>
      </c>
      <c r="X21" t="str">
        <f ca="1">IFERROR(INDEX(tblPunten[Punten],MATCH(tblRenners[[#This Row],[Nr]],INDIRECT("tblUitslagen["&amp;X$4&amp;"]"),0)),"")</f>
        <v/>
      </c>
      <c r="Y21" t="str">
        <f ca="1">IFERROR(INDEX(tblPunten[Punten],MATCH(tblRenners[[#This Row],[Nr]],INDIRECT("tblUitslagen["&amp;Y$4&amp;"]"),0)),"")</f>
        <v/>
      </c>
      <c r="Z21" t="str">
        <f ca="1">IFERROR(INDEX(tblPunten[Punten],MATCH(tblRenners[[#This Row],[Nr]],INDIRECT("tblUitslagen["&amp;Z$4&amp;"]"),0)),"")</f>
        <v/>
      </c>
      <c r="AA21" t="str">
        <f ca="1">IFERROR(INDEX(tblPunten[Punten],MATCH(tblRenners[[#This Row],[Nr]],INDIRECT("tblUitslagen["&amp;AA$4&amp;"]"),0)),"")</f>
        <v/>
      </c>
      <c r="AB21" t="str">
        <f ca="1">IFERROR(INDEX(tblPunten[Punten],MATCH(tblRenners[[#This Row],[Nr]],INDIRECT("tblUitslagen["&amp;AB$4&amp;"]"),0)),"")</f>
        <v/>
      </c>
    </row>
    <row r="22" spans="2:28" x14ac:dyDescent="0.3">
      <c r="B22" t="str">
        <f>INDEX(tblTeams[Naam],MATCH(FLOOR(tblRenners[[#This Row],[Nr]],10),tblTeams[Nr],0))</f>
        <v>Astana</v>
      </c>
      <c r="C22">
        <v>146</v>
      </c>
      <c r="D22" t="str">
        <f>INDEX(tblTeams[Naam],MATCH(tblRenners[[#This Row],[Nr]],tblTeams[Nr],0))</f>
        <v>Alexey Lutsenko</v>
      </c>
      <c r="E22" t="str">
        <f>INDEX(tblTeams[Land],MATCH(tblRenners[[#This Row],[Nr]],tblTeams[Nr],0))</f>
        <v>Kazachstan</v>
      </c>
      <c r="F22" s="9">
        <f ca="1">SUM(tblRenners[[#This Row],[Etap1]:[Etap21]])</f>
        <v>5</v>
      </c>
      <c r="G22">
        <f ca="1">_xlfn.RANK.EQ(tblRenners[[#This Row],[TotaalPunten]],tblRenners[TotaalPunten])</f>
        <v>17</v>
      </c>
      <c r="H22" t="str">
        <f ca="1">IFERROR(INDEX(tblPunten[Punten],MATCH(tblRenners[[#This Row],[Nr]],INDIRECT("tblUitslagen["&amp;H$4&amp;"]"),0)),"")</f>
        <v/>
      </c>
      <c r="I22">
        <f ca="1">IFERROR(INDEX(tblPunten[Punten],MATCH(tblRenners[[#This Row],[Nr]],INDIRECT("tblUitslagen["&amp;I$4&amp;"]"),0)),"")</f>
        <v>5</v>
      </c>
      <c r="J22" t="str">
        <f ca="1">IFERROR(INDEX(tblPunten[Punten],MATCH(tblRenners[[#This Row],[Nr]],INDIRECT("tblUitslagen["&amp;J$4&amp;"]"),0)),"")</f>
        <v/>
      </c>
      <c r="K22" t="str">
        <f ca="1">IFERROR(INDEX(tblPunten[Punten],MATCH(tblRenners[[#This Row],[Nr]],INDIRECT("tblUitslagen["&amp;K$4&amp;"]"),0)),"")</f>
        <v/>
      </c>
      <c r="L22" t="str">
        <f ca="1">IFERROR(INDEX(tblPunten[Punten],MATCH(tblRenners[[#This Row],[Nr]],INDIRECT("tblUitslagen["&amp;L$4&amp;"]"),0)),"")</f>
        <v/>
      </c>
      <c r="M22" t="str">
        <f ca="1">IFERROR(INDEX(tblPunten[Punten],MATCH(tblRenners[[#This Row],[Nr]],INDIRECT("tblUitslagen["&amp;M$4&amp;"]"),0)),"")</f>
        <v/>
      </c>
      <c r="N22" t="str">
        <f ca="1">IFERROR(INDEX(tblPunten[Punten],MATCH(tblRenners[[#This Row],[Nr]],INDIRECT("tblUitslagen["&amp;N$4&amp;"]"),0)),"")</f>
        <v/>
      </c>
      <c r="O22" t="str">
        <f ca="1">IFERROR(INDEX(tblPunten[Punten],MATCH(tblRenners[[#This Row],[Nr]],INDIRECT("tblUitslagen["&amp;O$4&amp;"]"),0)),"")</f>
        <v/>
      </c>
      <c r="P22" t="str">
        <f ca="1">IFERROR(INDEX(tblPunten[Punten],MATCH(tblRenners[[#This Row],[Nr]],INDIRECT("tblUitslagen["&amp;P$4&amp;"]"),0)),"")</f>
        <v/>
      </c>
      <c r="Q22" t="str">
        <f ca="1">IFERROR(INDEX(tblPunten[Punten],MATCH(tblRenners[[#This Row],[Nr]],INDIRECT("tblUitslagen["&amp;Q$4&amp;"]"),0)),"")</f>
        <v/>
      </c>
      <c r="R22" t="str">
        <f ca="1">IFERROR(INDEX(tblPunten[Punten],MATCH(tblRenners[[#This Row],[Nr]],INDIRECT("tblUitslagen["&amp;R$4&amp;"]"),0)),"")</f>
        <v/>
      </c>
      <c r="S22" t="str">
        <f ca="1">IFERROR(INDEX(tblPunten[Punten],MATCH(tblRenners[[#This Row],[Nr]],INDIRECT("tblUitslagen["&amp;S$4&amp;"]"),0)),"")</f>
        <v/>
      </c>
      <c r="T22" t="str">
        <f ca="1">IFERROR(INDEX(tblPunten[Punten],MATCH(tblRenners[[#This Row],[Nr]],INDIRECT("tblUitslagen["&amp;T$4&amp;"]"),0)),"")</f>
        <v/>
      </c>
      <c r="U22" t="str">
        <f ca="1">IFERROR(INDEX(tblPunten[Punten],MATCH(tblRenners[[#This Row],[Nr]],INDIRECT("tblUitslagen["&amp;U$4&amp;"]"),0)),"")</f>
        <v/>
      </c>
      <c r="V22" t="str">
        <f ca="1">IFERROR(INDEX(tblPunten[Punten],MATCH(tblRenners[[#This Row],[Nr]],INDIRECT("tblUitslagen["&amp;V$4&amp;"]"),0)),"")</f>
        <v/>
      </c>
      <c r="W22" t="str">
        <f ca="1">IFERROR(INDEX(tblPunten[Punten],MATCH(tblRenners[[#This Row],[Nr]],INDIRECT("tblUitslagen["&amp;W$4&amp;"]"),0)),"")</f>
        <v/>
      </c>
      <c r="X22" t="str">
        <f ca="1">IFERROR(INDEX(tblPunten[Punten],MATCH(tblRenners[[#This Row],[Nr]],INDIRECT("tblUitslagen["&amp;X$4&amp;"]"),0)),"")</f>
        <v/>
      </c>
      <c r="Y22" t="str">
        <f ca="1">IFERROR(INDEX(tblPunten[Punten],MATCH(tblRenners[[#This Row],[Nr]],INDIRECT("tblUitslagen["&amp;Y$4&amp;"]"),0)),"")</f>
        <v/>
      </c>
      <c r="Z22" t="str">
        <f ca="1">IFERROR(INDEX(tblPunten[Punten],MATCH(tblRenners[[#This Row],[Nr]],INDIRECT("tblUitslagen["&amp;Z$4&amp;"]"),0)),"")</f>
        <v/>
      </c>
      <c r="AA22" t="str">
        <f ca="1">IFERROR(INDEX(tblPunten[Punten],MATCH(tblRenners[[#This Row],[Nr]],INDIRECT("tblUitslagen["&amp;AA$4&amp;"]"),0)),"")</f>
        <v/>
      </c>
      <c r="AB22" t="str">
        <f ca="1">IFERROR(INDEX(tblPunten[Punten],MATCH(tblRenners[[#This Row],[Nr]],INDIRECT("tblUitslagen["&amp;AB$4&amp;"]"),0)),"")</f>
        <v/>
      </c>
    </row>
    <row r="23" spans="2:28" x14ac:dyDescent="0.3">
      <c r="B23" t="str">
        <f>INDEX(tblTeams[Naam],MATCH(FLOOR(tblRenners[[#This Row],[Nr]],10),tblTeams[Nr],0))</f>
        <v>CCC</v>
      </c>
      <c r="C23">
        <v>117</v>
      </c>
      <c r="D23" t="str">
        <f>INDEX(tblTeams[Naam],MATCH(tblRenners[[#This Row],[Nr]],tblTeams[Nr],0))</f>
        <v>Matteo Trentin</v>
      </c>
      <c r="E23" t="str">
        <f>INDEX(tblTeams[Land],MATCH(tblRenners[[#This Row],[Nr]],tblTeams[Nr],0))</f>
        <v>Italië</v>
      </c>
      <c r="F23" s="9">
        <f ca="1">SUM(tblRenners[[#This Row],[Etap1]:[Etap21]])</f>
        <v>3</v>
      </c>
      <c r="G23">
        <f ca="1">_xlfn.RANK.EQ(tblRenners[[#This Row],[TotaalPunten]],tblRenners[TotaalPunten])</f>
        <v>18</v>
      </c>
      <c r="H23" t="str">
        <f ca="1">IFERROR(INDEX(tblPunten[Punten],MATCH(tblRenners[[#This Row],[Nr]],INDIRECT("tblUitslagen["&amp;H$4&amp;"]"),0)),"")</f>
        <v/>
      </c>
      <c r="I23" t="str">
        <f ca="1">IFERROR(INDEX(tblPunten[Punten],MATCH(tblRenners[[#This Row],[Nr]],INDIRECT("tblUitslagen["&amp;I$4&amp;"]"),0)),"")</f>
        <v/>
      </c>
      <c r="J23">
        <f ca="1">IFERROR(INDEX(tblPunten[Punten],MATCH(tblRenners[[#This Row],[Nr]],INDIRECT("tblUitslagen["&amp;J$4&amp;"]"),0)),"")</f>
        <v>3</v>
      </c>
      <c r="K23" t="str">
        <f ca="1">IFERROR(INDEX(tblPunten[Punten],MATCH(tblRenners[[#This Row],[Nr]],INDIRECT("tblUitslagen["&amp;K$4&amp;"]"),0)),"")</f>
        <v/>
      </c>
      <c r="L23" t="str">
        <f ca="1">IFERROR(INDEX(tblPunten[Punten],MATCH(tblRenners[[#This Row],[Nr]],INDIRECT("tblUitslagen["&amp;L$4&amp;"]"),0)),"")</f>
        <v/>
      </c>
      <c r="M23" t="str">
        <f ca="1">IFERROR(INDEX(tblPunten[Punten],MATCH(tblRenners[[#This Row],[Nr]],INDIRECT("tblUitslagen["&amp;M$4&amp;"]"),0)),"")</f>
        <v/>
      </c>
      <c r="N23" t="str">
        <f ca="1">IFERROR(INDEX(tblPunten[Punten],MATCH(tblRenners[[#This Row],[Nr]],INDIRECT("tblUitslagen["&amp;N$4&amp;"]"),0)),"")</f>
        <v/>
      </c>
      <c r="O23" t="str">
        <f ca="1">IFERROR(INDEX(tblPunten[Punten],MATCH(tblRenners[[#This Row],[Nr]],INDIRECT("tblUitslagen["&amp;O$4&amp;"]"),0)),"")</f>
        <v/>
      </c>
      <c r="P23" t="str">
        <f ca="1">IFERROR(INDEX(tblPunten[Punten],MATCH(tblRenners[[#This Row],[Nr]],INDIRECT("tblUitslagen["&amp;P$4&amp;"]"),0)),"")</f>
        <v/>
      </c>
      <c r="Q23" t="str">
        <f ca="1">IFERROR(INDEX(tblPunten[Punten],MATCH(tblRenners[[#This Row],[Nr]],INDIRECT("tblUitslagen["&amp;Q$4&amp;"]"),0)),"")</f>
        <v/>
      </c>
      <c r="R23" t="str">
        <f ca="1">IFERROR(INDEX(tblPunten[Punten],MATCH(tblRenners[[#This Row],[Nr]],INDIRECT("tblUitslagen["&amp;R$4&amp;"]"),0)),"")</f>
        <v/>
      </c>
      <c r="S23" t="str">
        <f ca="1">IFERROR(INDEX(tblPunten[Punten],MATCH(tblRenners[[#This Row],[Nr]],INDIRECT("tblUitslagen["&amp;S$4&amp;"]"),0)),"")</f>
        <v/>
      </c>
      <c r="T23" t="str">
        <f ca="1">IFERROR(INDEX(tblPunten[Punten],MATCH(tblRenners[[#This Row],[Nr]],INDIRECT("tblUitslagen["&amp;T$4&amp;"]"),0)),"")</f>
        <v/>
      </c>
      <c r="U23" t="str">
        <f ca="1">IFERROR(INDEX(tblPunten[Punten],MATCH(tblRenners[[#This Row],[Nr]],INDIRECT("tblUitslagen["&amp;U$4&amp;"]"),0)),"")</f>
        <v/>
      </c>
      <c r="V23" t="str">
        <f ca="1">IFERROR(INDEX(tblPunten[Punten],MATCH(tblRenners[[#This Row],[Nr]],INDIRECT("tblUitslagen["&amp;V$4&amp;"]"),0)),"")</f>
        <v/>
      </c>
      <c r="W23" t="str">
        <f ca="1">IFERROR(INDEX(tblPunten[Punten],MATCH(tblRenners[[#This Row],[Nr]],INDIRECT("tblUitslagen["&amp;W$4&amp;"]"),0)),"")</f>
        <v/>
      </c>
      <c r="X23" t="str">
        <f ca="1">IFERROR(INDEX(tblPunten[Punten],MATCH(tblRenners[[#This Row],[Nr]],INDIRECT("tblUitslagen["&amp;X$4&amp;"]"),0)),"")</f>
        <v/>
      </c>
      <c r="Y23" t="str">
        <f ca="1">IFERROR(INDEX(tblPunten[Punten],MATCH(tblRenners[[#This Row],[Nr]],INDIRECT("tblUitslagen["&amp;Y$4&amp;"]"),0)),"")</f>
        <v/>
      </c>
      <c r="Z23" t="str">
        <f ca="1">IFERROR(INDEX(tblPunten[Punten],MATCH(tblRenners[[#This Row],[Nr]],INDIRECT("tblUitslagen["&amp;Z$4&amp;"]"),0)),"")</f>
        <v/>
      </c>
      <c r="AA23" t="str">
        <f ca="1">IFERROR(INDEX(tblPunten[Punten],MATCH(tblRenners[[#This Row],[Nr]],INDIRECT("tblUitslagen["&amp;AA$4&amp;"]"),0)),"")</f>
        <v/>
      </c>
      <c r="AB23" t="str">
        <f ca="1">IFERROR(INDEX(tblPunten[Punten],MATCH(tblRenners[[#This Row],[Nr]],INDIRECT("tblUitslagen["&amp;AB$4&amp;"]"),0)),"")</f>
        <v/>
      </c>
    </row>
    <row r="24" spans="2:28" x14ac:dyDescent="0.3">
      <c r="B24" t="str">
        <f>INDEX(tblTeams[Naam],MATCH(FLOOR(tblRenners[[#This Row],[Nr]],10),tblTeams[Nr],0))</f>
        <v>UAE Emirates</v>
      </c>
      <c r="C24">
        <v>131</v>
      </c>
      <c r="D24" t="str">
        <f>INDEX(tblTeams[Naam],MATCH(tblRenners[[#This Row],[Nr]],tblTeams[Nr],0))</f>
        <v>Tadej Pogacar</v>
      </c>
      <c r="E24" t="str">
        <f>INDEX(tblTeams[Land],MATCH(tblRenners[[#This Row],[Nr]],tblTeams[Nr],0))</f>
        <v>Slovenië</v>
      </c>
      <c r="F24" s="9">
        <f ca="1">SUM(tblRenners[[#This Row],[Etap1]:[Etap21]])</f>
        <v>3</v>
      </c>
      <c r="G24">
        <f ca="1">_xlfn.RANK.EQ(tblRenners[[#This Row],[TotaalPunten]],tblRenners[TotaalPunten])</f>
        <v>18</v>
      </c>
      <c r="H24" t="str">
        <f ca="1">IFERROR(INDEX(tblPunten[Punten],MATCH(tblRenners[[#This Row],[Nr]],INDIRECT("tblUitslagen["&amp;H$4&amp;"]"),0)),"")</f>
        <v/>
      </c>
      <c r="I24">
        <f ca="1">IFERROR(INDEX(tblPunten[Punten],MATCH(tblRenners[[#This Row],[Nr]],INDIRECT("tblUitslagen["&amp;I$4&amp;"]"),0)),"")</f>
        <v>3</v>
      </c>
      <c r="J24" t="str">
        <f ca="1">IFERROR(INDEX(tblPunten[Punten],MATCH(tblRenners[[#This Row],[Nr]],INDIRECT("tblUitslagen["&amp;J$4&amp;"]"),0)),"")</f>
        <v/>
      </c>
      <c r="K24" t="str">
        <f ca="1">IFERROR(INDEX(tblPunten[Punten],MATCH(tblRenners[[#This Row],[Nr]],INDIRECT("tblUitslagen["&amp;K$4&amp;"]"),0)),"")</f>
        <v/>
      </c>
      <c r="L24" t="str">
        <f ca="1">IFERROR(INDEX(tblPunten[Punten],MATCH(tblRenners[[#This Row],[Nr]],INDIRECT("tblUitslagen["&amp;L$4&amp;"]"),0)),"")</f>
        <v/>
      </c>
      <c r="M24" t="str">
        <f ca="1">IFERROR(INDEX(tblPunten[Punten],MATCH(tblRenners[[#This Row],[Nr]],INDIRECT("tblUitslagen["&amp;M$4&amp;"]"),0)),"")</f>
        <v/>
      </c>
      <c r="N24" t="str">
        <f ca="1">IFERROR(INDEX(tblPunten[Punten],MATCH(tblRenners[[#This Row],[Nr]],INDIRECT("tblUitslagen["&amp;N$4&amp;"]"),0)),"")</f>
        <v/>
      </c>
      <c r="O24" t="str">
        <f ca="1">IFERROR(INDEX(tblPunten[Punten],MATCH(tblRenners[[#This Row],[Nr]],INDIRECT("tblUitslagen["&amp;O$4&amp;"]"),0)),"")</f>
        <v/>
      </c>
      <c r="P24" t="str">
        <f ca="1">IFERROR(INDEX(tblPunten[Punten],MATCH(tblRenners[[#This Row],[Nr]],INDIRECT("tblUitslagen["&amp;P$4&amp;"]"),0)),"")</f>
        <v/>
      </c>
      <c r="Q24" t="str">
        <f ca="1">IFERROR(INDEX(tblPunten[Punten],MATCH(tblRenners[[#This Row],[Nr]],INDIRECT("tblUitslagen["&amp;Q$4&amp;"]"),0)),"")</f>
        <v/>
      </c>
      <c r="R24" t="str">
        <f ca="1">IFERROR(INDEX(tblPunten[Punten],MATCH(tblRenners[[#This Row],[Nr]],INDIRECT("tblUitslagen["&amp;R$4&amp;"]"),0)),"")</f>
        <v/>
      </c>
      <c r="S24" t="str">
        <f ca="1">IFERROR(INDEX(tblPunten[Punten],MATCH(tblRenners[[#This Row],[Nr]],INDIRECT("tblUitslagen["&amp;S$4&amp;"]"),0)),"")</f>
        <v/>
      </c>
      <c r="T24" t="str">
        <f ca="1">IFERROR(INDEX(tblPunten[Punten],MATCH(tblRenners[[#This Row],[Nr]],INDIRECT("tblUitslagen["&amp;T$4&amp;"]"),0)),"")</f>
        <v/>
      </c>
      <c r="U24" t="str">
        <f ca="1">IFERROR(INDEX(tblPunten[Punten],MATCH(tblRenners[[#This Row],[Nr]],INDIRECT("tblUitslagen["&amp;U$4&amp;"]"),0)),"")</f>
        <v/>
      </c>
      <c r="V24" t="str">
        <f ca="1">IFERROR(INDEX(tblPunten[Punten],MATCH(tblRenners[[#This Row],[Nr]],INDIRECT("tblUitslagen["&amp;V$4&amp;"]"),0)),"")</f>
        <v/>
      </c>
      <c r="W24" t="str">
        <f ca="1">IFERROR(INDEX(tblPunten[Punten],MATCH(tblRenners[[#This Row],[Nr]],INDIRECT("tblUitslagen["&amp;W$4&amp;"]"),0)),"")</f>
        <v/>
      </c>
      <c r="X24" t="str">
        <f ca="1">IFERROR(INDEX(tblPunten[Punten],MATCH(tblRenners[[#This Row],[Nr]],INDIRECT("tblUitslagen["&amp;X$4&amp;"]"),0)),"")</f>
        <v/>
      </c>
      <c r="Y24" t="str">
        <f ca="1">IFERROR(INDEX(tblPunten[Punten],MATCH(tblRenners[[#This Row],[Nr]],INDIRECT("tblUitslagen["&amp;Y$4&amp;"]"),0)),"")</f>
        <v/>
      </c>
      <c r="Z24" t="str">
        <f ca="1">IFERROR(INDEX(tblPunten[Punten],MATCH(tblRenners[[#This Row],[Nr]],INDIRECT("tblUitslagen["&amp;Z$4&amp;"]"),0)),"")</f>
        <v/>
      </c>
      <c r="AA24" t="str">
        <f ca="1">IFERROR(INDEX(tblPunten[Punten],MATCH(tblRenners[[#This Row],[Nr]],INDIRECT("tblUitslagen["&amp;AA$4&amp;"]"),0)),"")</f>
        <v/>
      </c>
      <c r="AB24" t="str">
        <f ca="1">IFERROR(INDEX(tblPunten[Punten],MATCH(tblRenners[[#This Row],[Nr]],INDIRECT("tblUitslagen["&amp;AB$4&amp;"]"),0)),"")</f>
        <v/>
      </c>
    </row>
    <row r="25" spans="2:28" x14ac:dyDescent="0.3">
      <c r="B25" t="str">
        <f>INDEX(tblTeams[Naam],MATCH(FLOOR(tblRenners[[#This Row],[Nr]],10),tblTeams[Nr],0))</f>
        <v>B&amp;B Hotels-Vital Concept</v>
      </c>
      <c r="C25">
        <v>214</v>
      </c>
      <c r="D25" t="str">
        <f>INDEX(tblTeams[Naam],MATCH(tblRenners[[#This Row],[Nr]],tblTeams[Nr],0))</f>
        <v>Bryan Coquard</v>
      </c>
      <c r="E25" t="str">
        <f>INDEX(tblTeams[Land],MATCH(tblRenners[[#This Row],[Nr]],tblTeams[Nr],0))</f>
        <v>Frankrijk</v>
      </c>
      <c r="F25" s="9">
        <f ca="1">SUM(tblRenners[[#This Row],[Etap1]:[Etap21]])</f>
        <v>3</v>
      </c>
      <c r="G25">
        <f ca="1">_xlfn.RANK.EQ(tblRenners[[#This Row],[TotaalPunten]],tblRenners[TotaalPunten])</f>
        <v>18</v>
      </c>
      <c r="H25">
        <f ca="1">IFERROR(INDEX(tblPunten[Punten],MATCH(tblRenners[[#This Row],[Nr]],INDIRECT("tblUitslagen["&amp;H$4&amp;"]"),0)),"")</f>
        <v>3</v>
      </c>
      <c r="I25" t="str">
        <f ca="1">IFERROR(INDEX(tblPunten[Punten],MATCH(tblRenners[[#This Row],[Nr]],INDIRECT("tblUitslagen["&amp;I$4&amp;"]"),0)),"")</f>
        <v/>
      </c>
      <c r="J25" t="str">
        <f ca="1">IFERROR(INDEX(tblPunten[Punten],MATCH(tblRenners[[#This Row],[Nr]],INDIRECT("tblUitslagen["&amp;J$4&amp;"]"),0)),"")</f>
        <v/>
      </c>
      <c r="K25" t="str">
        <f ca="1">IFERROR(INDEX(tblPunten[Punten],MATCH(tblRenners[[#This Row],[Nr]],INDIRECT("tblUitslagen["&amp;K$4&amp;"]"),0)),"")</f>
        <v/>
      </c>
      <c r="L25" t="str">
        <f ca="1">IFERROR(INDEX(tblPunten[Punten],MATCH(tblRenners[[#This Row],[Nr]],INDIRECT("tblUitslagen["&amp;L$4&amp;"]"),0)),"")</f>
        <v/>
      </c>
      <c r="M25" t="str">
        <f ca="1">IFERROR(INDEX(tblPunten[Punten],MATCH(tblRenners[[#This Row],[Nr]],INDIRECT("tblUitslagen["&amp;M$4&amp;"]"),0)),"")</f>
        <v/>
      </c>
      <c r="N25" t="str">
        <f ca="1">IFERROR(INDEX(tblPunten[Punten],MATCH(tblRenners[[#This Row],[Nr]],INDIRECT("tblUitslagen["&amp;N$4&amp;"]"),0)),"")</f>
        <v/>
      </c>
      <c r="O25" t="str">
        <f ca="1">IFERROR(INDEX(tblPunten[Punten],MATCH(tblRenners[[#This Row],[Nr]],INDIRECT("tblUitslagen["&amp;O$4&amp;"]"),0)),"")</f>
        <v/>
      </c>
      <c r="P25" t="str">
        <f ca="1">IFERROR(INDEX(tblPunten[Punten],MATCH(tblRenners[[#This Row],[Nr]],INDIRECT("tblUitslagen["&amp;P$4&amp;"]"),0)),"")</f>
        <v/>
      </c>
      <c r="Q25" t="str">
        <f ca="1">IFERROR(INDEX(tblPunten[Punten],MATCH(tblRenners[[#This Row],[Nr]],INDIRECT("tblUitslagen["&amp;Q$4&amp;"]"),0)),"")</f>
        <v/>
      </c>
      <c r="R25" t="str">
        <f ca="1">IFERROR(INDEX(tblPunten[Punten],MATCH(tblRenners[[#This Row],[Nr]],INDIRECT("tblUitslagen["&amp;R$4&amp;"]"),0)),"")</f>
        <v/>
      </c>
      <c r="S25" t="str">
        <f ca="1">IFERROR(INDEX(tblPunten[Punten],MATCH(tblRenners[[#This Row],[Nr]],INDIRECT("tblUitslagen["&amp;S$4&amp;"]"),0)),"")</f>
        <v/>
      </c>
      <c r="T25" t="str">
        <f ca="1">IFERROR(INDEX(tblPunten[Punten],MATCH(tblRenners[[#This Row],[Nr]],INDIRECT("tblUitslagen["&amp;T$4&amp;"]"),0)),"")</f>
        <v/>
      </c>
      <c r="U25" t="str">
        <f ca="1">IFERROR(INDEX(tblPunten[Punten],MATCH(tblRenners[[#This Row],[Nr]],INDIRECT("tblUitslagen["&amp;U$4&amp;"]"),0)),"")</f>
        <v/>
      </c>
      <c r="V25" t="str">
        <f ca="1">IFERROR(INDEX(tblPunten[Punten],MATCH(tblRenners[[#This Row],[Nr]],INDIRECT("tblUitslagen["&amp;V$4&amp;"]"),0)),"")</f>
        <v/>
      </c>
      <c r="W25" t="str">
        <f ca="1">IFERROR(INDEX(tblPunten[Punten],MATCH(tblRenners[[#This Row],[Nr]],INDIRECT("tblUitslagen["&amp;W$4&amp;"]"),0)),"")</f>
        <v/>
      </c>
      <c r="X25" t="str">
        <f ca="1">IFERROR(INDEX(tblPunten[Punten],MATCH(tblRenners[[#This Row],[Nr]],INDIRECT("tblUitslagen["&amp;X$4&amp;"]"),0)),"")</f>
        <v/>
      </c>
      <c r="Y25" t="str">
        <f ca="1">IFERROR(INDEX(tblPunten[Punten],MATCH(tblRenners[[#This Row],[Nr]],INDIRECT("tblUitslagen["&amp;Y$4&amp;"]"),0)),"")</f>
        <v/>
      </c>
      <c r="Z25" t="str">
        <f ca="1">IFERROR(INDEX(tblPunten[Punten],MATCH(tblRenners[[#This Row],[Nr]],INDIRECT("tblUitslagen["&amp;Z$4&amp;"]"),0)),"")</f>
        <v/>
      </c>
      <c r="AA25" t="str">
        <f ca="1">IFERROR(INDEX(tblPunten[Punten],MATCH(tblRenners[[#This Row],[Nr]],INDIRECT("tblUitslagen["&amp;AA$4&amp;"]"),0)),"")</f>
        <v/>
      </c>
      <c r="AB25" t="str">
        <f ca="1">IFERROR(INDEX(tblPunten[Punten],MATCH(tblRenners[[#This Row],[Nr]],INDIRECT("tblUitslagen["&amp;AB$4&amp;"]"),0)),"")</f>
        <v/>
      </c>
    </row>
    <row r="26" spans="2:28" x14ac:dyDescent="0.3">
      <c r="B26" t="str">
        <f>INDEX(tblTeams[Naam],MATCH(FLOOR(tblRenners[[#This Row],[Nr]],10),tblTeams[Nr],0))</f>
        <v>BORA-hansgrohe</v>
      </c>
      <c r="C26">
        <v>28</v>
      </c>
      <c r="D26" t="str">
        <f>INDEX(tblTeams[Naam],MATCH(tblRenners[[#This Row],[Nr]],tblTeams[Nr],0))</f>
        <v>Maximilian Schachmann</v>
      </c>
      <c r="E26" t="str">
        <f>INDEX(tblTeams[Land],MATCH(tblRenners[[#This Row],[Nr]],tblTeams[Nr],0))</f>
        <v>Duitsland</v>
      </c>
      <c r="F26" s="9">
        <f ca="1">SUM(tblRenners[[#This Row],[Etap1]:[Etap21]])</f>
        <v>2</v>
      </c>
      <c r="G26">
        <f ca="1">_xlfn.RANK.EQ(tblRenners[[#This Row],[TotaalPunten]],tblRenners[TotaalPunten])</f>
        <v>21</v>
      </c>
      <c r="H26" t="str">
        <f ca="1">IFERROR(INDEX(tblPunten[Punten],MATCH(tblRenners[[#This Row],[Nr]],INDIRECT("tblUitslagen["&amp;H$4&amp;"]"),0)),"")</f>
        <v/>
      </c>
      <c r="I26">
        <f ca="1">IFERROR(INDEX(tblPunten[Punten],MATCH(tblRenners[[#This Row],[Nr]],INDIRECT("tblUitslagen["&amp;I$4&amp;"]"),0)),"")</f>
        <v>2</v>
      </c>
      <c r="J26" t="str">
        <f ca="1">IFERROR(INDEX(tblPunten[Punten],MATCH(tblRenners[[#This Row],[Nr]],INDIRECT("tblUitslagen["&amp;J$4&amp;"]"),0)),"")</f>
        <v/>
      </c>
      <c r="K26" t="str">
        <f ca="1">IFERROR(INDEX(tblPunten[Punten],MATCH(tblRenners[[#This Row],[Nr]],INDIRECT("tblUitslagen["&amp;K$4&amp;"]"),0)),"")</f>
        <v/>
      </c>
      <c r="L26" t="str">
        <f ca="1">IFERROR(INDEX(tblPunten[Punten],MATCH(tblRenners[[#This Row],[Nr]],INDIRECT("tblUitslagen["&amp;L$4&amp;"]"),0)),"")</f>
        <v/>
      </c>
      <c r="M26" t="str">
        <f ca="1">IFERROR(INDEX(tblPunten[Punten],MATCH(tblRenners[[#This Row],[Nr]],INDIRECT("tblUitslagen["&amp;M$4&amp;"]"),0)),"")</f>
        <v/>
      </c>
      <c r="N26" t="str">
        <f ca="1">IFERROR(INDEX(tblPunten[Punten],MATCH(tblRenners[[#This Row],[Nr]],INDIRECT("tblUitslagen["&amp;N$4&amp;"]"),0)),"")</f>
        <v/>
      </c>
      <c r="O26" t="str">
        <f ca="1">IFERROR(INDEX(tblPunten[Punten],MATCH(tblRenners[[#This Row],[Nr]],INDIRECT("tblUitslagen["&amp;O$4&amp;"]"),0)),"")</f>
        <v/>
      </c>
      <c r="P26" t="str">
        <f ca="1">IFERROR(INDEX(tblPunten[Punten],MATCH(tblRenners[[#This Row],[Nr]],INDIRECT("tblUitslagen["&amp;P$4&amp;"]"),0)),"")</f>
        <v/>
      </c>
      <c r="Q26" t="str">
        <f ca="1">IFERROR(INDEX(tblPunten[Punten],MATCH(tblRenners[[#This Row],[Nr]],INDIRECT("tblUitslagen["&amp;Q$4&amp;"]"),0)),"")</f>
        <v/>
      </c>
      <c r="R26" t="str">
        <f ca="1">IFERROR(INDEX(tblPunten[Punten],MATCH(tblRenners[[#This Row],[Nr]],INDIRECT("tblUitslagen["&amp;R$4&amp;"]"),0)),"")</f>
        <v/>
      </c>
      <c r="S26" t="str">
        <f ca="1">IFERROR(INDEX(tblPunten[Punten],MATCH(tblRenners[[#This Row],[Nr]],INDIRECT("tblUitslagen["&amp;S$4&amp;"]"),0)),"")</f>
        <v/>
      </c>
      <c r="T26" t="str">
        <f ca="1">IFERROR(INDEX(tblPunten[Punten],MATCH(tblRenners[[#This Row],[Nr]],INDIRECT("tblUitslagen["&amp;T$4&amp;"]"),0)),"")</f>
        <v/>
      </c>
      <c r="U26" t="str">
        <f ca="1">IFERROR(INDEX(tblPunten[Punten],MATCH(tblRenners[[#This Row],[Nr]],INDIRECT("tblUitslagen["&amp;U$4&amp;"]"),0)),"")</f>
        <v/>
      </c>
      <c r="V26" t="str">
        <f ca="1">IFERROR(INDEX(tblPunten[Punten],MATCH(tblRenners[[#This Row],[Nr]],INDIRECT("tblUitslagen["&amp;V$4&amp;"]"),0)),"")</f>
        <v/>
      </c>
      <c r="W26" t="str">
        <f ca="1">IFERROR(INDEX(tblPunten[Punten],MATCH(tblRenners[[#This Row],[Nr]],INDIRECT("tblUitslagen["&amp;W$4&amp;"]"),0)),"")</f>
        <v/>
      </c>
      <c r="X26" t="str">
        <f ca="1">IFERROR(INDEX(tblPunten[Punten],MATCH(tblRenners[[#This Row],[Nr]],INDIRECT("tblUitslagen["&amp;X$4&amp;"]"),0)),"")</f>
        <v/>
      </c>
      <c r="Y26" t="str">
        <f ca="1">IFERROR(INDEX(tblPunten[Punten],MATCH(tblRenners[[#This Row],[Nr]],INDIRECT("tblUitslagen["&amp;Y$4&amp;"]"),0)),"")</f>
        <v/>
      </c>
      <c r="Z26" t="str">
        <f ca="1">IFERROR(INDEX(tblPunten[Punten],MATCH(tblRenners[[#This Row],[Nr]],INDIRECT("tblUitslagen["&amp;Z$4&amp;"]"),0)),"")</f>
        <v/>
      </c>
      <c r="AA26" t="str">
        <f ca="1">IFERROR(INDEX(tblPunten[Punten],MATCH(tblRenners[[#This Row],[Nr]],INDIRECT("tblUitslagen["&amp;AA$4&amp;"]"),0)),"")</f>
        <v/>
      </c>
      <c r="AB26" t="str">
        <f ca="1">IFERROR(INDEX(tblPunten[Punten],MATCH(tblRenners[[#This Row],[Nr]],INDIRECT("tblUitslagen["&amp;AB$4&amp;"]"),0)),"")</f>
        <v/>
      </c>
    </row>
    <row r="27" spans="2:28" x14ac:dyDescent="0.3">
      <c r="B27" t="str">
        <f>INDEX(tblTeams[Naam],MATCH(FLOOR(tblRenners[[#This Row],[Nr]],10),tblTeams[Nr],0))</f>
        <v>Total Direct Energie</v>
      </c>
      <c r="C27">
        <v>188</v>
      </c>
      <c r="D27" t="str">
        <f>INDEX(tblTeams[Naam],MATCH(tblRenners[[#This Row],[Nr]],tblTeams[Nr],0))</f>
        <v>Anthony Turgis</v>
      </c>
      <c r="E27" t="str">
        <f>INDEX(tblTeams[Land],MATCH(tblRenners[[#This Row],[Nr]],tblTeams[Nr],0))</f>
        <v>Frankrijk</v>
      </c>
      <c r="F27" s="9">
        <f ca="1">SUM(tblRenners[[#This Row],[Etap1]:[Etap21]])</f>
        <v>2</v>
      </c>
      <c r="G27">
        <f ca="1">_xlfn.RANK.EQ(tblRenners[[#This Row],[TotaalPunten]],tblRenners[TotaalPunten])</f>
        <v>21</v>
      </c>
      <c r="H27">
        <f ca="1">IFERROR(INDEX(tblPunten[Punten],MATCH(tblRenners[[#This Row],[Nr]],INDIRECT("tblUitslagen["&amp;H$4&amp;"]"),0)),"")</f>
        <v>2</v>
      </c>
      <c r="I27" t="str">
        <f ca="1">IFERROR(INDEX(tblPunten[Punten],MATCH(tblRenners[[#This Row],[Nr]],INDIRECT("tblUitslagen["&amp;I$4&amp;"]"),0)),"")</f>
        <v/>
      </c>
      <c r="J27" t="str">
        <f ca="1">IFERROR(INDEX(tblPunten[Punten],MATCH(tblRenners[[#This Row],[Nr]],INDIRECT("tblUitslagen["&amp;J$4&amp;"]"),0)),"")</f>
        <v/>
      </c>
      <c r="K27" t="str">
        <f ca="1">IFERROR(INDEX(tblPunten[Punten],MATCH(tblRenners[[#This Row],[Nr]],INDIRECT("tblUitslagen["&amp;K$4&amp;"]"),0)),"")</f>
        <v/>
      </c>
      <c r="L27" t="str">
        <f ca="1">IFERROR(INDEX(tblPunten[Punten],MATCH(tblRenners[[#This Row],[Nr]],INDIRECT("tblUitslagen["&amp;L$4&amp;"]"),0)),"")</f>
        <v/>
      </c>
      <c r="M27" t="str">
        <f ca="1">IFERROR(INDEX(tblPunten[Punten],MATCH(tblRenners[[#This Row],[Nr]],INDIRECT("tblUitslagen["&amp;M$4&amp;"]"),0)),"")</f>
        <v/>
      </c>
      <c r="N27" t="str">
        <f ca="1">IFERROR(INDEX(tblPunten[Punten],MATCH(tblRenners[[#This Row],[Nr]],INDIRECT("tblUitslagen["&amp;N$4&amp;"]"),0)),"")</f>
        <v/>
      </c>
      <c r="O27" t="str">
        <f ca="1">IFERROR(INDEX(tblPunten[Punten],MATCH(tblRenners[[#This Row],[Nr]],INDIRECT("tblUitslagen["&amp;O$4&amp;"]"),0)),"")</f>
        <v/>
      </c>
      <c r="P27" t="str">
        <f ca="1">IFERROR(INDEX(tblPunten[Punten],MATCH(tblRenners[[#This Row],[Nr]],INDIRECT("tblUitslagen["&amp;P$4&amp;"]"),0)),"")</f>
        <v/>
      </c>
      <c r="Q27" t="str">
        <f ca="1">IFERROR(INDEX(tblPunten[Punten],MATCH(tblRenners[[#This Row],[Nr]],INDIRECT("tblUitslagen["&amp;Q$4&amp;"]"),0)),"")</f>
        <v/>
      </c>
      <c r="R27" t="str">
        <f ca="1">IFERROR(INDEX(tblPunten[Punten],MATCH(tblRenners[[#This Row],[Nr]],INDIRECT("tblUitslagen["&amp;R$4&amp;"]"),0)),"")</f>
        <v/>
      </c>
      <c r="S27" t="str">
        <f ca="1">IFERROR(INDEX(tblPunten[Punten],MATCH(tblRenners[[#This Row],[Nr]],INDIRECT("tblUitslagen["&amp;S$4&amp;"]"),0)),"")</f>
        <v/>
      </c>
      <c r="T27" t="str">
        <f ca="1">IFERROR(INDEX(tblPunten[Punten],MATCH(tblRenners[[#This Row],[Nr]],INDIRECT("tblUitslagen["&amp;T$4&amp;"]"),0)),"")</f>
        <v/>
      </c>
      <c r="U27" t="str">
        <f ca="1">IFERROR(INDEX(tblPunten[Punten],MATCH(tblRenners[[#This Row],[Nr]],INDIRECT("tblUitslagen["&amp;U$4&amp;"]"),0)),"")</f>
        <v/>
      </c>
      <c r="V27" t="str">
        <f ca="1">IFERROR(INDEX(tblPunten[Punten],MATCH(tblRenners[[#This Row],[Nr]],INDIRECT("tblUitslagen["&amp;V$4&amp;"]"),0)),"")</f>
        <v/>
      </c>
      <c r="W27" t="str">
        <f ca="1">IFERROR(INDEX(tblPunten[Punten],MATCH(tblRenners[[#This Row],[Nr]],INDIRECT("tblUitslagen["&amp;W$4&amp;"]"),0)),"")</f>
        <v/>
      </c>
      <c r="X27" t="str">
        <f ca="1">IFERROR(INDEX(tblPunten[Punten],MATCH(tblRenners[[#This Row],[Nr]],INDIRECT("tblUitslagen["&amp;X$4&amp;"]"),0)),"")</f>
        <v/>
      </c>
      <c r="Y27" t="str">
        <f ca="1">IFERROR(INDEX(tblPunten[Punten],MATCH(tblRenners[[#This Row],[Nr]],INDIRECT("tblUitslagen["&amp;Y$4&amp;"]"),0)),"")</f>
        <v/>
      </c>
      <c r="Z27" t="str">
        <f ca="1">IFERROR(INDEX(tblPunten[Punten],MATCH(tblRenners[[#This Row],[Nr]],INDIRECT("tblUitslagen["&amp;Z$4&amp;"]"),0)),"")</f>
        <v/>
      </c>
      <c r="AA27" t="str">
        <f ca="1">IFERROR(INDEX(tblPunten[Punten],MATCH(tblRenners[[#This Row],[Nr]],INDIRECT("tblUitslagen["&amp;AA$4&amp;"]"),0)),"")</f>
        <v/>
      </c>
      <c r="AB27" t="str">
        <f ca="1">IFERROR(INDEX(tblPunten[Punten],MATCH(tblRenners[[#This Row],[Nr]],INDIRECT("tblUitslagen["&amp;AB$4&amp;"]"),0)),"")</f>
        <v/>
      </c>
    </row>
    <row r="28" spans="2:28" x14ac:dyDescent="0.3">
      <c r="B28" t="str">
        <f>INDEX(tblTeams[Naam],MATCH(FLOOR(tblRenners[[#This Row],[Nr]],10),tblTeams[Nr],0))</f>
        <v>B&amp;B Hotels-Vital Concept</v>
      </c>
      <c r="C28">
        <v>211</v>
      </c>
      <c r="D28" t="str">
        <f>INDEX(tblTeams[Naam],MATCH(tblRenners[[#This Row],[Nr]],tblTeams[Nr],0))</f>
        <v>Pierre Rolland</v>
      </c>
      <c r="E28" t="str">
        <f>INDEX(tblTeams[Land],MATCH(tblRenners[[#This Row],[Nr]],tblTeams[Nr],0))</f>
        <v>Frankrijk</v>
      </c>
      <c r="F28" s="9">
        <f ca="1">SUM(tblRenners[[#This Row],[Etap1]:[Etap21]])</f>
        <v>2</v>
      </c>
      <c r="G28">
        <f ca="1">_xlfn.RANK.EQ(tblRenners[[#This Row],[TotaalPunten]],tblRenners[TotaalPunten])</f>
        <v>21</v>
      </c>
      <c r="H28" t="str">
        <f ca="1">IFERROR(INDEX(tblPunten[Punten],MATCH(tblRenners[[#This Row],[Nr]],INDIRECT("tblUitslagen["&amp;H$4&amp;"]"),0)),"")</f>
        <v/>
      </c>
      <c r="I28" t="str">
        <f ca="1">IFERROR(INDEX(tblPunten[Punten],MATCH(tblRenners[[#This Row],[Nr]],INDIRECT("tblUitslagen["&amp;I$4&amp;"]"),0)),"")</f>
        <v/>
      </c>
      <c r="J28">
        <f ca="1">IFERROR(INDEX(tblPunten[Punten],MATCH(tblRenners[[#This Row],[Nr]],INDIRECT("tblUitslagen["&amp;J$4&amp;"]"),0)),"")</f>
        <v>2</v>
      </c>
      <c r="K28" t="str">
        <f ca="1">IFERROR(INDEX(tblPunten[Punten],MATCH(tblRenners[[#This Row],[Nr]],INDIRECT("tblUitslagen["&amp;K$4&amp;"]"),0)),"")</f>
        <v/>
      </c>
      <c r="L28" t="str">
        <f ca="1">IFERROR(INDEX(tblPunten[Punten],MATCH(tblRenners[[#This Row],[Nr]],INDIRECT("tblUitslagen["&amp;L$4&amp;"]"),0)),"")</f>
        <v/>
      </c>
      <c r="M28" t="str">
        <f ca="1">IFERROR(INDEX(tblPunten[Punten],MATCH(tblRenners[[#This Row],[Nr]],INDIRECT("tblUitslagen["&amp;M$4&amp;"]"),0)),"")</f>
        <v/>
      </c>
      <c r="N28" t="str">
        <f ca="1">IFERROR(INDEX(tblPunten[Punten],MATCH(tblRenners[[#This Row],[Nr]],INDIRECT("tblUitslagen["&amp;N$4&amp;"]"),0)),"")</f>
        <v/>
      </c>
      <c r="O28" t="str">
        <f ca="1">IFERROR(INDEX(tblPunten[Punten],MATCH(tblRenners[[#This Row],[Nr]],INDIRECT("tblUitslagen["&amp;O$4&amp;"]"),0)),"")</f>
        <v/>
      </c>
      <c r="P28" t="str">
        <f ca="1">IFERROR(INDEX(tblPunten[Punten],MATCH(tblRenners[[#This Row],[Nr]],INDIRECT("tblUitslagen["&amp;P$4&amp;"]"),0)),"")</f>
        <v/>
      </c>
      <c r="Q28" t="str">
        <f ca="1">IFERROR(INDEX(tblPunten[Punten],MATCH(tblRenners[[#This Row],[Nr]],INDIRECT("tblUitslagen["&amp;Q$4&amp;"]"),0)),"")</f>
        <v/>
      </c>
      <c r="R28" t="str">
        <f ca="1">IFERROR(INDEX(tblPunten[Punten],MATCH(tblRenners[[#This Row],[Nr]],INDIRECT("tblUitslagen["&amp;R$4&amp;"]"),0)),"")</f>
        <v/>
      </c>
      <c r="S28" t="str">
        <f ca="1">IFERROR(INDEX(tblPunten[Punten],MATCH(tblRenners[[#This Row],[Nr]],INDIRECT("tblUitslagen["&amp;S$4&amp;"]"),0)),"")</f>
        <v/>
      </c>
      <c r="T28" t="str">
        <f ca="1">IFERROR(INDEX(tblPunten[Punten],MATCH(tblRenners[[#This Row],[Nr]],INDIRECT("tblUitslagen["&amp;T$4&amp;"]"),0)),"")</f>
        <v/>
      </c>
      <c r="U28" t="str">
        <f ca="1">IFERROR(INDEX(tblPunten[Punten],MATCH(tblRenners[[#This Row],[Nr]],INDIRECT("tblUitslagen["&amp;U$4&amp;"]"),0)),"")</f>
        <v/>
      </c>
      <c r="V28" t="str">
        <f ca="1">IFERROR(INDEX(tblPunten[Punten],MATCH(tblRenners[[#This Row],[Nr]],INDIRECT("tblUitslagen["&amp;V$4&amp;"]"),0)),"")</f>
        <v/>
      </c>
      <c r="W28" t="str">
        <f ca="1">IFERROR(INDEX(tblPunten[Punten],MATCH(tblRenners[[#This Row],[Nr]],INDIRECT("tblUitslagen["&amp;W$4&amp;"]"),0)),"")</f>
        <v/>
      </c>
      <c r="X28" t="str">
        <f ca="1">IFERROR(INDEX(tblPunten[Punten],MATCH(tblRenners[[#This Row],[Nr]],INDIRECT("tblUitslagen["&amp;X$4&amp;"]"),0)),"")</f>
        <v/>
      </c>
      <c r="Y28" t="str">
        <f ca="1">IFERROR(INDEX(tblPunten[Punten],MATCH(tblRenners[[#This Row],[Nr]],INDIRECT("tblUitslagen["&amp;Y$4&amp;"]"),0)),"")</f>
        <v/>
      </c>
      <c r="Z28" t="str">
        <f ca="1">IFERROR(INDEX(tblPunten[Punten],MATCH(tblRenners[[#This Row],[Nr]],INDIRECT("tblUitslagen["&amp;Z$4&amp;"]"),0)),"")</f>
        <v/>
      </c>
      <c r="AA28" t="str">
        <f ca="1">IFERROR(INDEX(tblPunten[Punten],MATCH(tblRenners[[#This Row],[Nr]],INDIRECT("tblUitslagen["&amp;AA$4&amp;"]"),0)),"")</f>
        <v/>
      </c>
      <c r="AB28" t="str">
        <f ca="1">IFERROR(INDEX(tblPunten[Punten],MATCH(tblRenners[[#This Row],[Nr]],INDIRECT("tblUitslagen["&amp;AB$4&amp;"]"),0)),"")</f>
        <v/>
      </c>
    </row>
    <row r="29" spans="2:28" x14ac:dyDescent="0.3">
      <c r="B29" t="str">
        <f>INDEX(tblTeams[Naam],MATCH(FLOOR(tblRenners[[#This Row],[Nr]],10),tblTeams[Nr],0))</f>
        <v>EF Pro Cycling</v>
      </c>
      <c r="C29">
        <v>72</v>
      </c>
      <c r="D29" t="str">
        <f>INDEX(tblTeams[Naam],MATCH(tblRenners[[#This Row],[Nr]],tblTeams[Nr],0))</f>
        <v>Alberto Bettiol</v>
      </c>
      <c r="E29" t="str">
        <f>INDEX(tblTeams[Land],MATCH(tblRenners[[#This Row],[Nr]],tblTeams[Nr],0))</f>
        <v>Italië</v>
      </c>
      <c r="F29" s="9">
        <f ca="1">SUM(tblRenners[[#This Row],[Etap1]:[Etap21]])</f>
        <v>1</v>
      </c>
      <c r="G29">
        <f ca="1">_xlfn.RANK.EQ(tblRenners[[#This Row],[TotaalPunten]],tblRenners[TotaalPunten])</f>
        <v>24</v>
      </c>
      <c r="H29" t="str">
        <f ca="1">IFERROR(INDEX(tblPunten[Punten],MATCH(tblRenners[[#This Row],[Nr]],INDIRECT("tblUitslagen["&amp;H$4&amp;"]"),0)),"")</f>
        <v/>
      </c>
      <c r="I29">
        <f ca="1">IFERROR(INDEX(tblPunten[Punten],MATCH(tblRenners[[#This Row],[Nr]],INDIRECT("tblUitslagen["&amp;I$4&amp;"]"),0)),"")</f>
        <v>1</v>
      </c>
      <c r="J29" t="str">
        <f ca="1">IFERROR(INDEX(tblPunten[Punten],MATCH(tblRenners[[#This Row],[Nr]],INDIRECT("tblUitslagen["&amp;J$4&amp;"]"),0)),"")</f>
        <v/>
      </c>
      <c r="K29" t="str">
        <f ca="1">IFERROR(INDEX(tblPunten[Punten],MATCH(tblRenners[[#This Row],[Nr]],INDIRECT("tblUitslagen["&amp;K$4&amp;"]"),0)),"")</f>
        <v/>
      </c>
      <c r="L29" t="str">
        <f ca="1">IFERROR(INDEX(tblPunten[Punten],MATCH(tblRenners[[#This Row],[Nr]],INDIRECT("tblUitslagen["&amp;L$4&amp;"]"),0)),"")</f>
        <v/>
      </c>
      <c r="M29" t="str">
        <f ca="1">IFERROR(INDEX(tblPunten[Punten],MATCH(tblRenners[[#This Row],[Nr]],INDIRECT("tblUitslagen["&amp;M$4&amp;"]"),0)),"")</f>
        <v/>
      </c>
      <c r="N29" t="str">
        <f ca="1">IFERROR(INDEX(tblPunten[Punten],MATCH(tblRenners[[#This Row],[Nr]],INDIRECT("tblUitslagen["&amp;N$4&amp;"]"),0)),"")</f>
        <v/>
      </c>
      <c r="O29" t="str">
        <f ca="1">IFERROR(INDEX(tblPunten[Punten],MATCH(tblRenners[[#This Row],[Nr]],INDIRECT("tblUitslagen["&amp;O$4&amp;"]"),0)),"")</f>
        <v/>
      </c>
      <c r="P29" t="str">
        <f ca="1">IFERROR(INDEX(tblPunten[Punten],MATCH(tblRenners[[#This Row],[Nr]],INDIRECT("tblUitslagen["&amp;P$4&amp;"]"),0)),"")</f>
        <v/>
      </c>
      <c r="Q29" t="str">
        <f ca="1">IFERROR(INDEX(tblPunten[Punten],MATCH(tblRenners[[#This Row],[Nr]],INDIRECT("tblUitslagen["&amp;Q$4&amp;"]"),0)),"")</f>
        <v/>
      </c>
      <c r="R29" t="str">
        <f ca="1">IFERROR(INDEX(tblPunten[Punten],MATCH(tblRenners[[#This Row],[Nr]],INDIRECT("tblUitslagen["&amp;R$4&amp;"]"),0)),"")</f>
        <v/>
      </c>
      <c r="S29" t="str">
        <f ca="1">IFERROR(INDEX(tblPunten[Punten],MATCH(tblRenners[[#This Row],[Nr]],INDIRECT("tblUitslagen["&amp;S$4&amp;"]"),0)),"")</f>
        <v/>
      </c>
      <c r="T29" t="str">
        <f ca="1">IFERROR(INDEX(tblPunten[Punten],MATCH(tblRenners[[#This Row],[Nr]],INDIRECT("tblUitslagen["&amp;T$4&amp;"]"),0)),"")</f>
        <v/>
      </c>
      <c r="U29" t="str">
        <f ca="1">IFERROR(INDEX(tblPunten[Punten],MATCH(tblRenners[[#This Row],[Nr]],INDIRECT("tblUitslagen["&amp;U$4&amp;"]"),0)),"")</f>
        <v/>
      </c>
      <c r="V29" t="str">
        <f ca="1">IFERROR(INDEX(tblPunten[Punten],MATCH(tblRenners[[#This Row],[Nr]],INDIRECT("tblUitslagen["&amp;V$4&amp;"]"),0)),"")</f>
        <v/>
      </c>
      <c r="W29" t="str">
        <f ca="1">IFERROR(INDEX(tblPunten[Punten],MATCH(tblRenners[[#This Row],[Nr]],INDIRECT("tblUitslagen["&amp;W$4&amp;"]"),0)),"")</f>
        <v/>
      </c>
      <c r="X29" t="str">
        <f ca="1">IFERROR(INDEX(tblPunten[Punten],MATCH(tblRenners[[#This Row],[Nr]],INDIRECT("tblUitslagen["&amp;X$4&amp;"]"),0)),"")</f>
        <v/>
      </c>
      <c r="Y29" t="str">
        <f ca="1">IFERROR(INDEX(tblPunten[Punten],MATCH(tblRenners[[#This Row],[Nr]],INDIRECT("tblUitslagen["&amp;Y$4&amp;"]"),0)),"")</f>
        <v/>
      </c>
      <c r="Z29" t="str">
        <f ca="1">IFERROR(INDEX(tblPunten[Punten],MATCH(tblRenners[[#This Row],[Nr]],INDIRECT("tblUitslagen["&amp;Z$4&amp;"]"),0)),"")</f>
        <v/>
      </c>
      <c r="AA29" t="str">
        <f ca="1">IFERROR(INDEX(tblPunten[Punten],MATCH(tblRenners[[#This Row],[Nr]],INDIRECT("tblUitslagen["&amp;AA$4&amp;"]"),0)),"")</f>
        <v/>
      </c>
      <c r="AB29" t="str">
        <f ca="1">IFERROR(INDEX(tblPunten[Punten],MATCH(tblRenners[[#This Row],[Nr]],INDIRECT("tblUitslagen["&amp;AB$4&amp;"]"),0)),"")</f>
        <v/>
      </c>
    </row>
    <row r="30" spans="2:28" x14ac:dyDescent="0.3">
      <c r="B30" t="str">
        <f>INDEX(tblTeams[Naam],MATCH(FLOOR(tblRenners[[#This Row],[Nr]],10),tblTeams[Nr],0))</f>
        <v>Trek-Segafredo</v>
      </c>
      <c r="C30">
        <v>107</v>
      </c>
      <c r="D30" t="str">
        <f>INDEX(tblTeams[Naam],MATCH(tblRenners[[#This Row],[Nr]],tblTeams[Nr],0))</f>
        <v>Jasper Stuyven</v>
      </c>
      <c r="E30" t="str">
        <f>INDEX(tblTeams[Land],MATCH(tblRenners[[#This Row],[Nr]],tblTeams[Nr],0))</f>
        <v>België</v>
      </c>
      <c r="F30" s="9">
        <f ca="1">SUM(tblRenners[[#This Row],[Etap1]:[Etap21]])</f>
        <v>1</v>
      </c>
      <c r="G30">
        <f ca="1">_xlfn.RANK.EQ(tblRenners[[#This Row],[TotaalPunten]],tblRenners[TotaalPunten])</f>
        <v>24</v>
      </c>
      <c r="H30">
        <f ca="1">IFERROR(INDEX(tblPunten[Punten],MATCH(tblRenners[[#This Row],[Nr]],INDIRECT("tblUitslagen["&amp;H$4&amp;"]"),0)),"")</f>
        <v>1</v>
      </c>
      <c r="I30" t="str">
        <f ca="1">IFERROR(INDEX(tblPunten[Punten],MATCH(tblRenners[[#This Row],[Nr]],INDIRECT("tblUitslagen["&amp;I$4&amp;"]"),0)),"")</f>
        <v/>
      </c>
      <c r="J30" t="str">
        <f ca="1">IFERROR(INDEX(tblPunten[Punten],MATCH(tblRenners[[#This Row],[Nr]],INDIRECT("tblUitslagen["&amp;J$4&amp;"]"),0)),"")</f>
        <v/>
      </c>
      <c r="K30" t="str">
        <f ca="1">IFERROR(INDEX(tblPunten[Punten],MATCH(tblRenners[[#This Row],[Nr]],INDIRECT("tblUitslagen["&amp;K$4&amp;"]"),0)),"")</f>
        <v/>
      </c>
      <c r="L30" t="str">
        <f ca="1">IFERROR(INDEX(tblPunten[Punten],MATCH(tblRenners[[#This Row],[Nr]],INDIRECT("tblUitslagen["&amp;L$4&amp;"]"),0)),"")</f>
        <v/>
      </c>
      <c r="M30" t="str">
        <f ca="1">IFERROR(INDEX(tblPunten[Punten],MATCH(tblRenners[[#This Row],[Nr]],INDIRECT("tblUitslagen["&amp;M$4&amp;"]"),0)),"")</f>
        <v/>
      </c>
      <c r="N30" t="str">
        <f ca="1">IFERROR(INDEX(tblPunten[Punten],MATCH(tblRenners[[#This Row],[Nr]],INDIRECT("tblUitslagen["&amp;N$4&amp;"]"),0)),"")</f>
        <v/>
      </c>
      <c r="O30" t="str">
        <f ca="1">IFERROR(INDEX(tblPunten[Punten],MATCH(tblRenners[[#This Row],[Nr]],INDIRECT("tblUitslagen["&amp;O$4&amp;"]"),0)),"")</f>
        <v/>
      </c>
      <c r="P30" t="str">
        <f ca="1">IFERROR(INDEX(tblPunten[Punten],MATCH(tblRenners[[#This Row],[Nr]],INDIRECT("tblUitslagen["&amp;P$4&amp;"]"),0)),"")</f>
        <v/>
      </c>
      <c r="Q30" t="str">
        <f ca="1">IFERROR(INDEX(tblPunten[Punten],MATCH(tblRenners[[#This Row],[Nr]],INDIRECT("tblUitslagen["&amp;Q$4&amp;"]"),0)),"")</f>
        <v/>
      </c>
      <c r="R30" t="str">
        <f ca="1">IFERROR(INDEX(tblPunten[Punten],MATCH(tblRenners[[#This Row],[Nr]],INDIRECT("tblUitslagen["&amp;R$4&amp;"]"),0)),"")</f>
        <v/>
      </c>
      <c r="S30" t="str">
        <f ca="1">IFERROR(INDEX(tblPunten[Punten],MATCH(tblRenners[[#This Row],[Nr]],INDIRECT("tblUitslagen["&amp;S$4&amp;"]"),0)),"")</f>
        <v/>
      </c>
      <c r="T30" t="str">
        <f ca="1">IFERROR(INDEX(tblPunten[Punten],MATCH(tblRenners[[#This Row],[Nr]],INDIRECT("tblUitslagen["&amp;T$4&amp;"]"),0)),"")</f>
        <v/>
      </c>
      <c r="U30" t="str">
        <f ca="1">IFERROR(INDEX(tblPunten[Punten],MATCH(tblRenners[[#This Row],[Nr]],INDIRECT("tblUitslagen["&amp;U$4&amp;"]"),0)),"")</f>
        <v/>
      </c>
      <c r="V30" t="str">
        <f ca="1">IFERROR(INDEX(tblPunten[Punten],MATCH(tblRenners[[#This Row],[Nr]],INDIRECT("tblUitslagen["&amp;V$4&amp;"]"),0)),"")</f>
        <v/>
      </c>
      <c r="W30" t="str">
        <f ca="1">IFERROR(INDEX(tblPunten[Punten],MATCH(tblRenners[[#This Row],[Nr]],INDIRECT("tblUitslagen["&amp;W$4&amp;"]"),0)),"")</f>
        <v/>
      </c>
      <c r="X30" t="str">
        <f ca="1">IFERROR(INDEX(tblPunten[Punten],MATCH(tblRenners[[#This Row],[Nr]],INDIRECT("tblUitslagen["&amp;X$4&amp;"]"),0)),"")</f>
        <v/>
      </c>
      <c r="Y30" t="str">
        <f ca="1">IFERROR(INDEX(tblPunten[Punten],MATCH(tblRenners[[#This Row],[Nr]],INDIRECT("tblUitslagen["&amp;Y$4&amp;"]"),0)),"")</f>
        <v/>
      </c>
      <c r="Z30" t="str">
        <f ca="1">IFERROR(INDEX(tblPunten[Punten],MATCH(tblRenners[[#This Row],[Nr]],INDIRECT("tblUitslagen["&amp;Z$4&amp;"]"),0)),"")</f>
        <v/>
      </c>
      <c r="AA30" t="str">
        <f ca="1">IFERROR(INDEX(tblPunten[Punten],MATCH(tblRenners[[#This Row],[Nr]],INDIRECT("tblUitslagen["&amp;AA$4&amp;"]"),0)),"")</f>
        <v/>
      </c>
      <c r="AB30" t="str">
        <f ca="1">IFERROR(INDEX(tblPunten[Punten],MATCH(tblRenners[[#This Row],[Nr]],INDIRECT("tblUitslagen["&amp;AB$4&amp;"]"),0)),"")</f>
        <v/>
      </c>
    </row>
    <row r="31" spans="2:28" x14ac:dyDescent="0.3">
      <c r="B31" t="str">
        <f>INDEX(tblTeams[Naam],MATCH(FLOOR(tblRenners[[#This Row],[Nr]],10),tblTeams[Nr],0))</f>
        <v>Total Direct Energie</v>
      </c>
      <c r="C31">
        <v>181</v>
      </c>
      <c r="D31" t="str">
        <f>INDEX(tblTeams[Naam],MATCH(tblRenners[[#This Row],[Nr]],tblTeams[Nr],0))</f>
        <v>Niccolò Bonifazio</v>
      </c>
      <c r="E31" t="str">
        <f>INDEX(tblTeams[Land],MATCH(tblRenners[[#This Row],[Nr]],tblTeams[Nr],0))</f>
        <v>Italië</v>
      </c>
      <c r="F31" s="9">
        <f ca="1">SUM(tblRenners[[#This Row],[Etap1]:[Etap21]])</f>
        <v>1</v>
      </c>
      <c r="G31">
        <f ca="1">_xlfn.RANK.EQ(tblRenners[[#This Row],[TotaalPunten]],tblRenners[TotaalPunten])</f>
        <v>24</v>
      </c>
      <c r="H31" t="str">
        <f ca="1">IFERROR(INDEX(tblPunten[Punten],MATCH(tblRenners[[#This Row],[Nr]],INDIRECT("tblUitslagen["&amp;H$4&amp;"]"),0)),"")</f>
        <v/>
      </c>
      <c r="I31" t="str">
        <f ca="1">IFERROR(INDEX(tblPunten[Punten],MATCH(tblRenners[[#This Row],[Nr]],INDIRECT("tblUitslagen["&amp;I$4&amp;"]"),0)),"")</f>
        <v/>
      </c>
      <c r="J31">
        <f ca="1">IFERROR(INDEX(tblPunten[Punten],MATCH(tblRenners[[#This Row],[Nr]],INDIRECT("tblUitslagen["&amp;J$4&amp;"]"),0)),"")</f>
        <v>1</v>
      </c>
      <c r="K31" t="str">
        <f ca="1">IFERROR(INDEX(tblPunten[Punten],MATCH(tblRenners[[#This Row],[Nr]],INDIRECT("tblUitslagen["&amp;K$4&amp;"]"),0)),"")</f>
        <v/>
      </c>
      <c r="L31" t="str">
        <f ca="1">IFERROR(INDEX(tblPunten[Punten],MATCH(tblRenners[[#This Row],[Nr]],INDIRECT("tblUitslagen["&amp;L$4&amp;"]"),0)),"")</f>
        <v/>
      </c>
      <c r="M31" t="str">
        <f ca="1">IFERROR(INDEX(tblPunten[Punten],MATCH(tblRenners[[#This Row],[Nr]],INDIRECT("tblUitslagen["&amp;M$4&amp;"]"),0)),"")</f>
        <v/>
      </c>
      <c r="N31" t="str">
        <f ca="1">IFERROR(INDEX(tblPunten[Punten],MATCH(tblRenners[[#This Row],[Nr]],INDIRECT("tblUitslagen["&amp;N$4&amp;"]"),0)),"")</f>
        <v/>
      </c>
      <c r="O31" t="str">
        <f ca="1">IFERROR(INDEX(tblPunten[Punten],MATCH(tblRenners[[#This Row],[Nr]],INDIRECT("tblUitslagen["&amp;O$4&amp;"]"),0)),"")</f>
        <v/>
      </c>
      <c r="P31" t="str">
        <f ca="1">IFERROR(INDEX(tblPunten[Punten],MATCH(tblRenners[[#This Row],[Nr]],INDIRECT("tblUitslagen["&amp;P$4&amp;"]"),0)),"")</f>
        <v/>
      </c>
      <c r="Q31" t="str">
        <f ca="1">IFERROR(INDEX(tblPunten[Punten],MATCH(tblRenners[[#This Row],[Nr]],INDIRECT("tblUitslagen["&amp;Q$4&amp;"]"),0)),"")</f>
        <v/>
      </c>
      <c r="R31" t="str">
        <f ca="1">IFERROR(INDEX(tblPunten[Punten],MATCH(tblRenners[[#This Row],[Nr]],INDIRECT("tblUitslagen["&amp;R$4&amp;"]"),0)),"")</f>
        <v/>
      </c>
      <c r="S31" t="str">
        <f ca="1">IFERROR(INDEX(tblPunten[Punten],MATCH(tblRenners[[#This Row],[Nr]],INDIRECT("tblUitslagen["&amp;S$4&amp;"]"),0)),"")</f>
        <v/>
      </c>
      <c r="T31" t="str">
        <f ca="1">IFERROR(INDEX(tblPunten[Punten],MATCH(tblRenners[[#This Row],[Nr]],INDIRECT("tblUitslagen["&amp;T$4&amp;"]"),0)),"")</f>
        <v/>
      </c>
      <c r="U31" t="str">
        <f ca="1">IFERROR(INDEX(tblPunten[Punten],MATCH(tblRenners[[#This Row],[Nr]],INDIRECT("tblUitslagen["&amp;U$4&amp;"]"),0)),"")</f>
        <v/>
      </c>
      <c r="V31" t="str">
        <f ca="1">IFERROR(INDEX(tblPunten[Punten],MATCH(tblRenners[[#This Row],[Nr]],INDIRECT("tblUitslagen["&amp;V$4&amp;"]"),0)),"")</f>
        <v/>
      </c>
      <c r="W31" t="str">
        <f ca="1">IFERROR(INDEX(tblPunten[Punten],MATCH(tblRenners[[#This Row],[Nr]],INDIRECT("tblUitslagen["&amp;W$4&amp;"]"),0)),"")</f>
        <v/>
      </c>
      <c r="X31" t="str">
        <f ca="1">IFERROR(INDEX(tblPunten[Punten],MATCH(tblRenners[[#This Row],[Nr]],INDIRECT("tblUitslagen["&amp;X$4&amp;"]"),0)),"")</f>
        <v/>
      </c>
      <c r="Y31" t="str">
        <f ca="1">IFERROR(INDEX(tblPunten[Punten],MATCH(tblRenners[[#This Row],[Nr]],INDIRECT("tblUitslagen["&amp;Y$4&amp;"]"),0)),"")</f>
        <v/>
      </c>
      <c r="Z31" t="str">
        <f ca="1">IFERROR(INDEX(tblPunten[Punten],MATCH(tblRenners[[#This Row],[Nr]],INDIRECT("tblUitslagen["&amp;Z$4&amp;"]"),0)),"")</f>
        <v/>
      </c>
      <c r="AA31" t="str">
        <f ca="1">IFERROR(INDEX(tblPunten[Punten],MATCH(tblRenners[[#This Row],[Nr]],INDIRECT("tblUitslagen["&amp;AA$4&amp;"]"),0)),"")</f>
        <v/>
      </c>
      <c r="AB31" t="str">
        <f ca="1">IFERROR(INDEX(tblPunten[Punten],MATCH(tblRenners[[#This Row],[Nr]],INDIRECT("tblUitslagen["&amp;AB$4&amp;"]"),0)),"")</f>
        <v/>
      </c>
    </row>
    <row r="32" spans="2:28" x14ac:dyDescent="0.3">
      <c r="B32" t="str">
        <f>INDEX(tblTeams[Naam],MATCH(FLOOR(tblRenners[[#This Row],[Nr]],10),tblTeams[Nr],0))</f>
        <v>Team Ineos</v>
      </c>
      <c r="C32">
        <v>1</v>
      </c>
      <c r="D32" t="str">
        <f>INDEX(tblTeams[Naam],MATCH(tblRenners[[#This Row],[Nr]],tblTeams[Nr],0))</f>
        <v>Egan Bernal</v>
      </c>
      <c r="E32" t="str">
        <f>INDEX(tblTeams[Land],MATCH(tblRenners[[#This Row],[Nr]],tblTeams[Nr],0))</f>
        <v>Colombia</v>
      </c>
      <c r="F32" s="9">
        <f ca="1">SUM(tblRenners[[#This Row],[Etap1]:[Etap21]])</f>
        <v>0</v>
      </c>
      <c r="G32">
        <f ca="1">_xlfn.RANK.EQ(tblRenners[[#This Row],[TotaalPunten]],tblRenners[TotaalPunten])</f>
        <v>27</v>
      </c>
      <c r="H32" t="str">
        <f ca="1">IFERROR(INDEX(tblPunten[Punten],MATCH(tblRenners[[#This Row],[Nr]],INDIRECT("tblUitslagen["&amp;H$4&amp;"]"),0)),"")</f>
        <v/>
      </c>
      <c r="I32" t="str">
        <f ca="1">IFERROR(INDEX(tblPunten[Punten],MATCH(tblRenners[[#This Row],[Nr]],INDIRECT("tblUitslagen["&amp;I$4&amp;"]"),0)),"")</f>
        <v/>
      </c>
      <c r="J32" t="str">
        <f ca="1">IFERROR(INDEX(tblPunten[Punten],MATCH(tblRenners[[#This Row],[Nr]],INDIRECT("tblUitslagen["&amp;J$4&amp;"]"),0)),"")</f>
        <v/>
      </c>
      <c r="K32" t="str">
        <f ca="1">IFERROR(INDEX(tblPunten[Punten],MATCH(tblRenners[[#This Row],[Nr]],INDIRECT("tblUitslagen["&amp;K$4&amp;"]"),0)),"")</f>
        <v/>
      </c>
      <c r="L32" t="str">
        <f ca="1">IFERROR(INDEX(tblPunten[Punten],MATCH(tblRenners[[#This Row],[Nr]],INDIRECT("tblUitslagen["&amp;L$4&amp;"]"),0)),"")</f>
        <v/>
      </c>
      <c r="M32" t="str">
        <f ca="1">IFERROR(INDEX(tblPunten[Punten],MATCH(tblRenners[[#This Row],[Nr]],INDIRECT("tblUitslagen["&amp;M$4&amp;"]"),0)),"")</f>
        <v/>
      </c>
      <c r="N32" t="str">
        <f ca="1">IFERROR(INDEX(tblPunten[Punten],MATCH(tblRenners[[#This Row],[Nr]],INDIRECT("tblUitslagen["&amp;N$4&amp;"]"),0)),"")</f>
        <v/>
      </c>
      <c r="O32" t="str">
        <f ca="1">IFERROR(INDEX(tblPunten[Punten],MATCH(tblRenners[[#This Row],[Nr]],INDIRECT("tblUitslagen["&amp;O$4&amp;"]"),0)),"")</f>
        <v/>
      </c>
      <c r="P32" t="str">
        <f ca="1">IFERROR(INDEX(tblPunten[Punten],MATCH(tblRenners[[#This Row],[Nr]],INDIRECT("tblUitslagen["&amp;P$4&amp;"]"),0)),"")</f>
        <v/>
      </c>
      <c r="Q32" t="str">
        <f ca="1">IFERROR(INDEX(tblPunten[Punten],MATCH(tblRenners[[#This Row],[Nr]],INDIRECT("tblUitslagen["&amp;Q$4&amp;"]"),0)),"")</f>
        <v/>
      </c>
      <c r="R32" t="str">
        <f ca="1">IFERROR(INDEX(tblPunten[Punten],MATCH(tblRenners[[#This Row],[Nr]],INDIRECT("tblUitslagen["&amp;R$4&amp;"]"),0)),"")</f>
        <v/>
      </c>
      <c r="S32" t="str">
        <f ca="1">IFERROR(INDEX(tblPunten[Punten],MATCH(tblRenners[[#This Row],[Nr]],INDIRECT("tblUitslagen["&amp;S$4&amp;"]"),0)),"")</f>
        <v/>
      </c>
      <c r="T32" t="str">
        <f ca="1">IFERROR(INDEX(tblPunten[Punten],MATCH(tblRenners[[#This Row],[Nr]],INDIRECT("tblUitslagen["&amp;T$4&amp;"]"),0)),"")</f>
        <v/>
      </c>
      <c r="U32" t="str">
        <f ca="1">IFERROR(INDEX(tblPunten[Punten],MATCH(tblRenners[[#This Row],[Nr]],INDIRECT("tblUitslagen["&amp;U$4&amp;"]"),0)),"")</f>
        <v/>
      </c>
      <c r="V32" t="str">
        <f ca="1">IFERROR(INDEX(tblPunten[Punten],MATCH(tblRenners[[#This Row],[Nr]],INDIRECT("tblUitslagen["&amp;V$4&amp;"]"),0)),"")</f>
        <v/>
      </c>
      <c r="W32" t="str">
        <f ca="1">IFERROR(INDEX(tblPunten[Punten],MATCH(tblRenners[[#This Row],[Nr]],INDIRECT("tblUitslagen["&amp;W$4&amp;"]"),0)),"")</f>
        <v/>
      </c>
      <c r="X32" t="str">
        <f ca="1">IFERROR(INDEX(tblPunten[Punten],MATCH(tblRenners[[#This Row],[Nr]],INDIRECT("tblUitslagen["&amp;X$4&amp;"]"),0)),"")</f>
        <v/>
      </c>
      <c r="Y32" t="str">
        <f ca="1">IFERROR(INDEX(tblPunten[Punten],MATCH(tblRenners[[#This Row],[Nr]],INDIRECT("tblUitslagen["&amp;Y$4&amp;"]"),0)),"")</f>
        <v/>
      </c>
      <c r="Z32" t="str">
        <f ca="1">IFERROR(INDEX(tblPunten[Punten],MATCH(tblRenners[[#This Row],[Nr]],INDIRECT("tblUitslagen["&amp;Z$4&amp;"]"),0)),"")</f>
        <v/>
      </c>
      <c r="AA32" t="str">
        <f ca="1">IFERROR(INDEX(tblPunten[Punten],MATCH(tblRenners[[#This Row],[Nr]],INDIRECT("tblUitslagen["&amp;AA$4&amp;"]"),0)),"")</f>
        <v/>
      </c>
      <c r="AB32" t="str">
        <f ca="1">IFERROR(INDEX(tblPunten[Punten],MATCH(tblRenners[[#This Row],[Nr]],INDIRECT("tblUitslagen["&amp;AB$4&amp;"]"),0)),"")</f>
        <v/>
      </c>
    </row>
    <row r="33" spans="2:28" x14ac:dyDescent="0.3">
      <c r="B33" t="str">
        <f>INDEX(tblTeams[Naam],MATCH(FLOOR(tblRenners[[#This Row],[Nr]],10),tblTeams[Nr],0))</f>
        <v>Team Ineos</v>
      </c>
      <c r="C33">
        <v>2</v>
      </c>
      <c r="D33" t="str">
        <f>INDEX(tblTeams[Naam],MATCH(tblRenners[[#This Row],[Nr]],tblTeams[Nr],0))</f>
        <v>Andrey Amador</v>
      </c>
      <c r="E33" t="str">
        <f>INDEX(tblTeams[Land],MATCH(tblRenners[[#This Row],[Nr]],tblTeams[Nr],0))</f>
        <v>Costa Rica</v>
      </c>
      <c r="F33" s="9">
        <f ca="1">SUM(tblRenners[[#This Row],[Etap1]:[Etap21]])</f>
        <v>0</v>
      </c>
      <c r="G33">
        <f ca="1">_xlfn.RANK.EQ(tblRenners[[#This Row],[TotaalPunten]],tblRenners[TotaalPunten])</f>
        <v>27</v>
      </c>
      <c r="H33" t="str">
        <f ca="1">IFERROR(INDEX(tblPunten[Punten],MATCH(tblRenners[[#This Row],[Nr]],INDIRECT("tblUitslagen["&amp;H$4&amp;"]"),0)),"")</f>
        <v/>
      </c>
      <c r="I33" t="str">
        <f ca="1">IFERROR(INDEX(tblPunten[Punten],MATCH(tblRenners[[#This Row],[Nr]],INDIRECT("tblUitslagen["&amp;I$4&amp;"]"),0)),"")</f>
        <v/>
      </c>
      <c r="J33" t="str">
        <f ca="1">IFERROR(INDEX(tblPunten[Punten],MATCH(tblRenners[[#This Row],[Nr]],INDIRECT("tblUitslagen["&amp;J$4&amp;"]"),0)),"")</f>
        <v/>
      </c>
      <c r="K33" t="str">
        <f ca="1">IFERROR(INDEX(tblPunten[Punten],MATCH(tblRenners[[#This Row],[Nr]],INDIRECT("tblUitslagen["&amp;K$4&amp;"]"),0)),"")</f>
        <v/>
      </c>
      <c r="L33" t="str">
        <f ca="1">IFERROR(INDEX(tblPunten[Punten],MATCH(tblRenners[[#This Row],[Nr]],INDIRECT("tblUitslagen["&amp;L$4&amp;"]"),0)),"")</f>
        <v/>
      </c>
      <c r="M33" t="str">
        <f ca="1">IFERROR(INDEX(tblPunten[Punten],MATCH(tblRenners[[#This Row],[Nr]],INDIRECT("tblUitslagen["&amp;M$4&amp;"]"),0)),"")</f>
        <v/>
      </c>
      <c r="N33" t="str">
        <f ca="1">IFERROR(INDEX(tblPunten[Punten],MATCH(tblRenners[[#This Row],[Nr]],INDIRECT("tblUitslagen["&amp;N$4&amp;"]"),0)),"")</f>
        <v/>
      </c>
      <c r="O33" t="str">
        <f ca="1">IFERROR(INDEX(tblPunten[Punten],MATCH(tblRenners[[#This Row],[Nr]],INDIRECT("tblUitslagen["&amp;O$4&amp;"]"),0)),"")</f>
        <v/>
      </c>
      <c r="P33" t="str">
        <f ca="1">IFERROR(INDEX(tblPunten[Punten],MATCH(tblRenners[[#This Row],[Nr]],INDIRECT("tblUitslagen["&amp;P$4&amp;"]"),0)),"")</f>
        <v/>
      </c>
      <c r="Q33" t="str">
        <f ca="1">IFERROR(INDEX(tblPunten[Punten],MATCH(tblRenners[[#This Row],[Nr]],INDIRECT("tblUitslagen["&amp;Q$4&amp;"]"),0)),"")</f>
        <v/>
      </c>
      <c r="R33" t="str">
        <f ca="1">IFERROR(INDEX(tblPunten[Punten],MATCH(tblRenners[[#This Row],[Nr]],INDIRECT("tblUitslagen["&amp;R$4&amp;"]"),0)),"")</f>
        <v/>
      </c>
      <c r="S33" t="str">
        <f ca="1">IFERROR(INDEX(tblPunten[Punten],MATCH(tblRenners[[#This Row],[Nr]],INDIRECT("tblUitslagen["&amp;S$4&amp;"]"),0)),"")</f>
        <v/>
      </c>
      <c r="T33" t="str">
        <f ca="1">IFERROR(INDEX(tblPunten[Punten],MATCH(tblRenners[[#This Row],[Nr]],INDIRECT("tblUitslagen["&amp;T$4&amp;"]"),0)),"")</f>
        <v/>
      </c>
      <c r="U33" t="str">
        <f ca="1">IFERROR(INDEX(tblPunten[Punten],MATCH(tblRenners[[#This Row],[Nr]],INDIRECT("tblUitslagen["&amp;U$4&amp;"]"),0)),"")</f>
        <v/>
      </c>
      <c r="V33" t="str">
        <f ca="1">IFERROR(INDEX(tblPunten[Punten],MATCH(tblRenners[[#This Row],[Nr]],INDIRECT("tblUitslagen["&amp;V$4&amp;"]"),0)),"")</f>
        <v/>
      </c>
      <c r="W33" t="str">
        <f ca="1">IFERROR(INDEX(tblPunten[Punten],MATCH(tblRenners[[#This Row],[Nr]],INDIRECT("tblUitslagen["&amp;W$4&amp;"]"),0)),"")</f>
        <v/>
      </c>
      <c r="X33" t="str">
        <f ca="1">IFERROR(INDEX(tblPunten[Punten],MATCH(tblRenners[[#This Row],[Nr]],INDIRECT("tblUitslagen["&amp;X$4&amp;"]"),0)),"")</f>
        <v/>
      </c>
      <c r="Y33" t="str">
        <f ca="1">IFERROR(INDEX(tblPunten[Punten],MATCH(tblRenners[[#This Row],[Nr]],INDIRECT("tblUitslagen["&amp;Y$4&amp;"]"),0)),"")</f>
        <v/>
      </c>
      <c r="Z33" t="str">
        <f ca="1">IFERROR(INDEX(tblPunten[Punten],MATCH(tblRenners[[#This Row],[Nr]],INDIRECT("tblUitslagen["&amp;Z$4&amp;"]"),0)),"")</f>
        <v/>
      </c>
      <c r="AA33" t="str">
        <f ca="1">IFERROR(INDEX(tblPunten[Punten],MATCH(tblRenners[[#This Row],[Nr]],INDIRECT("tblUitslagen["&amp;AA$4&amp;"]"),0)),"")</f>
        <v/>
      </c>
      <c r="AB33" t="str">
        <f ca="1">IFERROR(INDEX(tblPunten[Punten],MATCH(tblRenners[[#This Row],[Nr]],INDIRECT("tblUitslagen["&amp;AB$4&amp;"]"),0)),"")</f>
        <v/>
      </c>
    </row>
    <row r="34" spans="2:28" x14ac:dyDescent="0.3">
      <c r="B34" t="str">
        <f>INDEX(tblTeams[Naam],MATCH(FLOOR(tblRenners[[#This Row],[Nr]],10),tblTeams[Nr],0))</f>
        <v>Team Ineos</v>
      </c>
      <c r="C34">
        <v>3</v>
      </c>
      <c r="D34" t="str">
        <f>INDEX(tblTeams[Naam],MATCH(tblRenners[[#This Row],[Nr]],tblTeams[Nr],0))</f>
        <v>Richard Carapaz</v>
      </c>
      <c r="E34" t="str">
        <f>INDEX(tblTeams[Land],MATCH(tblRenners[[#This Row],[Nr]],tblTeams[Nr],0))</f>
        <v>Ecuador</v>
      </c>
      <c r="F34" s="9">
        <f ca="1">SUM(tblRenners[[#This Row],[Etap1]:[Etap21]])</f>
        <v>0</v>
      </c>
      <c r="G34">
        <f ca="1">_xlfn.RANK.EQ(tblRenners[[#This Row],[TotaalPunten]],tblRenners[TotaalPunten])</f>
        <v>27</v>
      </c>
      <c r="H34" t="str">
        <f ca="1">IFERROR(INDEX(tblPunten[Punten],MATCH(tblRenners[[#This Row],[Nr]],INDIRECT("tblUitslagen["&amp;H$4&amp;"]"),0)),"")</f>
        <v/>
      </c>
      <c r="I34" t="str">
        <f ca="1">IFERROR(INDEX(tblPunten[Punten],MATCH(tblRenners[[#This Row],[Nr]],INDIRECT("tblUitslagen["&amp;I$4&amp;"]"),0)),"")</f>
        <v/>
      </c>
      <c r="J34" t="str">
        <f ca="1">IFERROR(INDEX(tblPunten[Punten],MATCH(tblRenners[[#This Row],[Nr]],INDIRECT("tblUitslagen["&amp;J$4&amp;"]"),0)),"")</f>
        <v/>
      </c>
      <c r="K34" t="str">
        <f ca="1">IFERROR(INDEX(tblPunten[Punten],MATCH(tblRenners[[#This Row],[Nr]],INDIRECT("tblUitslagen["&amp;K$4&amp;"]"),0)),"")</f>
        <v/>
      </c>
      <c r="L34" t="str">
        <f ca="1">IFERROR(INDEX(tblPunten[Punten],MATCH(tblRenners[[#This Row],[Nr]],INDIRECT("tblUitslagen["&amp;L$4&amp;"]"),0)),"")</f>
        <v/>
      </c>
      <c r="M34" t="str">
        <f ca="1">IFERROR(INDEX(tblPunten[Punten],MATCH(tblRenners[[#This Row],[Nr]],INDIRECT("tblUitslagen["&amp;M$4&amp;"]"),0)),"")</f>
        <v/>
      </c>
      <c r="N34" t="str">
        <f ca="1">IFERROR(INDEX(tblPunten[Punten],MATCH(tblRenners[[#This Row],[Nr]],INDIRECT("tblUitslagen["&amp;N$4&amp;"]"),0)),"")</f>
        <v/>
      </c>
      <c r="O34" t="str">
        <f ca="1">IFERROR(INDEX(tblPunten[Punten],MATCH(tblRenners[[#This Row],[Nr]],INDIRECT("tblUitslagen["&amp;O$4&amp;"]"),0)),"")</f>
        <v/>
      </c>
      <c r="P34" t="str">
        <f ca="1">IFERROR(INDEX(tblPunten[Punten],MATCH(tblRenners[[#This Row],[Nr]],INDIRECT("tblUitslagen["&amp;P$4&amp;"]"),0)),"")</f>
        <v/>
      </c>
      <c r="Q34" t="str">
        <f ca="1">IFERROR(INDEX(tblPunten[Punten],MATCH(tblRenners[[#This Row],[Nr]],INDIRECT("tblUitslagen["&amp;Q$4&amp;"]"),0)),"")</f>
        <v/>
      </c>
      <c r="R34" t="str">
        <f ca="1">IFERROR(INDEX(tblPunten[Punten],MATCH(tblRenners[[#This Row],[Nr]],INDIRECT("tblUitslagen["&amp;R$4&amp;"]"),0)),"")</f>
        <v/>
      </c>
      <c r="S34" t="str">
        <f ca="1">IFERROR(INDEX(tblPunten[Punten],MATCH(tblRenners[[#This Row],[Nr]],INDIRECT("tblUitslagen["&amp;S$4&amp;"]"),0)),"")</f>
        <v/>
      </c>
      <c r="T34" t="str">
        <f ca="1">IFERROR(INDEX(tblPunten[Punten],MATCH(tblRenners[[#This Row],[Nr]],INDIRECT("tblUitslagen["&amp;T$4&amp;"]"),0)),"")</f>
        <v/>
      </c>
      <c r="U34" t="str">
        <f ca="1">IFERROR(INDEX(tblPunten[Punten],MATCH(tblRenners[[#This Row],[Nr]],INDIRECT("tblUitslagen["&amp;U$4&amp;"]"),0)),"")</f>
        <v/>
      </c>
      <c r="V34" t="str">
        <f ca="1">IFERROR(INDEX(tblPunten[Punten],MATCH(tblRenners[[#This Row],[Nr]],INDIRECT("tblUitslagen["&amp;V$4&amp;"]"),0)),"")</f>
        <v/>
      </c>
      <c r="W34" t="str">
        <f ca="1">IFERROR(INDEX(tblPunten[Punten],MATCH(tblRenners[[#This Row],[Nr]],INDIRECT("tblUitslagen["&amp;W$4&amp;"]"),0)),"")</f>
        <v/>
      </c>
      <c r="X34" t="str">
        <f ca="1">IFERROR(INDEX(tblPunten[Punten],MATCH(tblRenners[[#This Row],[Nr]],INDIRECT("tblUitslagen["&amp;X$4&amp;"]"),0)),"")</f>
        <v/>
      </c>
      <c r="Y34" t="str">
        <f ca="1">IFERROR(INDEX(tblPunten[Punten],MATCH(tblRenners[[#This Row],[Nr]],INDIRECT("tblUitslagen["&amp;Y$4&amp;"]"),0)),"")</f>
        <v/>
      </c>
      <c r="Z34" t="str">
        <f ca="1">IFERROR(INDEX(tblPunten[Punten],MATCH(tblRenners[[#This Row],[Nr]],INDIRECT("tblUitslagen["&amp;Z$4&amp;"]"),0)),"")</f>
        <v/>
      </c>
      <c r="AA34" t="str">
        <f ca="1">IFERROR(INDEX(tblPunten[Punten],MATCH(tblRenners[[#This Row],[Nr]],INDIRECT("tblUitslagen["&amp;AA$4&amp;"]"),0)),"")</f>
        <v/>
      </c>
      <c r="AB34" t="str">
        <f ca="1">IFERROR(INDEX(tblPunten[Punten],MATCH(tblRenners[[#This Row],[Nr]],INDIRECT("tblUitslagen["&amp;AB$4&amp;"]"),0)),"")</f>
        <v/>
      </c>
    </row>
    <row r="35" spans="2:28" x14ac:dyDescent="0.3">
      <c r="B35" t="str">
        <f>INDEX(tblTeams[Naam],MATCH(FLOOR(tblRenners[[#This Row],[Nr]],10),tblTeams[Nr],0))</f>
        <v>Team Ineos</v>
      </c>
      <c r="C35">
        <v>4</v>
      </c>
      <c r="D35" t="str">
        <f>INDEX(tblTeams[Naam],MATCH(tblRenners[[#This Row],[Nr]],tblTeams[Nr],0))</f>
        <v>Jonathan Castroviejo</v>
      </c>
      <c r="E35" t="str">
        <f>INDEX(tblTeams[Land],MATCH(tblRenners[[#This Row],[Nr]],tblTeams[Nr],0))</f>
        <v>Spanje</v>
      </c>
      <c r="F35" s="9">
        <f ca="1">SUM(tblRenners[[#This Row],[Etap1]:[Etap21]])</f>
        <v>0</v>
      </c>
      <c r="G35">
        <f ca="1">_xlfn.RANK.EQ(tblRenners[[#This Row],[TotaalPunten]],tblRenners[TotaalPunten])</f>
        <v>27</v>
      </c>
      <c r="H35" t="str">
        <f ca="1">IFERROR(INDEX(tblPunten[Punten],MATCH(tblRenners[[#This Row],[Nr]],INDIRECT("tblUitslagen["&amp;H$4&amp;"]"),0)),"")</f>
        <v/>
      </c>
      <c r="I35" t="str">
        <f ca="1">IFERROR(INDEX(tblPunten[Punten],MATCH(tblRenners[[#This Row],[Nr]],INDIRECT("tblUitslagen["&amp;I$4&amp;"]"),0)),"")</f>
        <v/>
      </c>
      <c r="J35" t="str">
        <f ca="1">IFERROR(INDEX(tblPunten[Punten],MATCH(tblRenners[[#This Row],[Nr]],INDIRECT("tblUitslagen["&amp;J$4&amp;"]"),0)),"")</f>
        <v/>
      </c>
      <c r="K35" t="str">
        <f ca="1">IFERROR(INDEX(tblPunten[Punten],MATCH(tblRenners[[#This Row],[Nr]],INDIRECT("tblUitslagen["&amp;K$4&amp;"]"),0)),"")</f>
        <v/>
      </c>
      <c r="L35" t="str">
        <f ca="1">IFERROR(INDEX(tblPunten[Punten],MATCH(tblRenners[[#This Row],[Nr]],INDIRECT("tblUitslagen["&amp;L$4&amp;"]"),0)),"")</f>
        <v/>
      </c>
      <c r="M35" t="str">
        <f ca="1">IFERROR(INDEX(tblPunten[Punten],MATCH(tblRenners[[#This Row],[Nr]],INDIRECT("tblUitslagen["&amp;M$4&amp;"]"),0)),"")</f>
        <v/>
      </c>
      <c r="N35" t="str">
        <f ca="1">IFERROR(INDEX(tblPunten[Punten],MATCH(tblRenners[[#This Row],[Nr]],INDIRECT("tblUitslagen["&amp;N$4&amp;"]"),0)),"")</f>
        <v/>
      </c>
      <c r="O35" t="str">
        <f ca="1">IFERROR(INDEX(tblPunten[Punten],MATCH(tblRenners[[#This Row],[Nr]],INDIRECT("tblUitslagen["&amp;O$4&amp;"]"),0)),"")</f>
        <v/>
      </c>
      <c r="P35" t="str">
        <f ca="1">IFERROR(INDEX(tblPunten[Punten],MATCH(tblRenners[[#This Row],[Nr]],INDIRECT("tblUitslagen["&amp;P$4&amp;"]"),0)),"")</f>
        <v/>
      </c>
      <c r="Q35" t="str">
        <f ca="1">IFERROR(INDEX(tblPunten[Punten],MATCH(tblRenners[[#This Row],[Nr]],INDIRECT("tblUitslagen["&amp;Q$4&amp;"]"),0)),"")</f>
        <v/>
      </c>
      <c r="R35" t="str">
        <f ca="1">IFERROR(INDEX(tblPunten[Punten],MATCH(tblRenners[[#This Row],[Nr]],INDIRECT("tblUitslagen["&amp;R$4&amp;"]"),0)),"")</f>
        <v/>
      </c>
      <c r="S35" t="str">
        <f ca="1">IFERROR(INDEX(tblPunten[Punten],MATCH(tblRenners[[#This Row],[Nr]],INDIRECT("tblUitslagen["&amp;S$4&amp;"]"),0)),"")</f>
        <v/>
      </c>
      <c r="T35" t="str">
        <f ca="1">IFERROR(INDEX(tblPunten[Punten],MATCH(tblRenners[[#This Row],[Nr]],INDIRECT("tblUitslagen["&amp;T$4&amp;"]"),0)),"")</f>
        <v/>
      </c>
      <c r="U35" t="str">
        <f ca="1">IFERROR(INDEX(tblPunten[Punten],MATCH(tblRenners[[#This Row],[Nr]],INDIRECT("tblUitslagen["&amp;U$4&amp;"]"),0)),"")</f>
        <v/>
      </c>
      <c r="V35" t="str">
        <f ca="1">IFERROR(INDEX(tblPunten[Punten],MATCH(tblRenners[[#This Row],[Nr]],INDIRECT("tblUitslagen["&amp;V$4&amp;"]"),0)),"")</f>
        <v/>
      </c>
      <c r="W35" t="str">
        <f ca="1">IFERROR(INDEX(tblPunten[Punten],MATCH(tblRenners[[#This Row],[Nr]],INDIRECT("tblUitslagen["&amp;W$4&amp;"]"),0)),"")</f>
        <v/>
      </c>
      <c r="X35" t="str">
        <f ca="1">IFERROR(INDEX(tblPunten[Punten],MATCH(tblRenners[[#This Row],[Nr]],INDIRECT("tblUitslagen["&amp;X$4&amp;"]"),0)),"")</f>
        <v/>
      </c>
      <c r="Y35" t="str">
        <f ca="1">IFERROR(INDEX(tblPunten[Punten],MATCH(tblRenners[[#This Row],[Nr]],INDIRECT("tblUitslagen["&amp;Y$4&amp;"]"),0)),"")</f>
        <v/>
      </c>
      <c r="Z35" t="str">
        <f ca="1">IFERROR(INDEX(tblPunten[Punten],MATCH(tblRenners[[#This Row],[Nr]],INDIRECT("tblUitslagen["&amp;Z$4&amp;"]"),0)),"")</f>
        <v/>
      </c>
      <c r="AA35" t="str">
        <f ca="1">IFERROR(INDEX(tblPunten[Punten],MATCH(tblRenners[[#This Row],[Nr]],INDIRECT("tblUitslagen["&amp;AA$4&amp;"]"),0)),"")</f>
        <v/>
      </c>
      <c r="AB35" t="str">
        <f ca="1">IFERROR(INDEX(tblPunten[Punten],MATCH(tblRenners[[#This Row],[Nr]],INDIRECT("tblUitslagen["&amp;AB$4&amp;"]"),0)),"")</f>
        <v/>
      </c>
    </row>
    <row r="36" spans="2:28" x14ac:dyDescent="0.3">
      <c r="B36" t="str">
        <f>INDEX(tblTeams[Naam],MATCH(FLOOR(tblRenners[[#This Row],[Nr]],10),tblTeams[Nr],0))</f>
        <v>Team Ineos</v>
      </c>
      <c r="C36">
        <v>5</v>
      </c>
      <c r="D36" t="str">
        <f>INDEX(tblTeams[Naam],MATCH(tblRenners[[#This Row],[Nr]],tblTeams[Nr],0))</f>
        <v>Michal Kwiatkowski</v>
      </c>
      <c r="E36" t="str">
        <f>INDEX(tblTeams[Land],MATCH(tblRenners[[#This Row],[Nr]],tblTeams[Nr],0))</f>
        <v>Polen</v>
      </c>
      <c r="F36" s="9">
        <f ca="1">SUM(tblRenners[[#This Row],[Etap1]:[Etap21]])</f>
        <v>0</v>
      </c>
      <c r="G36">
        <f ca="1">_xlfn.RANK.EQ(tblRenners[[#This Row],[TotaalPunten]],tblRenners[TotaalPunten])</f>
        <v>27</v>
      </c>
      <c r="H36" t="str">
        <f ca="1">IFERROR(INDEX(tblPunten[Punten],MATCH(tblRenners[[#This Row],[Nr]],INDIRECT("tblUitslagen["&amp;H$4&amp;"]"),0)),"")</f>
        <v/>
      </c>
      <c r="I36" t="str">
        <f ca="1">IFERROR(INDEX(tblPunten[Punten],MATCH(tblRenners[[#This Row],[Nr]],INDIRECT("tblUitslagen["&amp;I$4&amp;"]"),0)),"")</f>
        <v/>
      </c>
      <c r="J36" t="str">
        <f ca="1">IFERROR(INDEX(tblPunten[Punten],MATCH(tblRenners[[#This Row],[Nr]],INDIRECT("tblUitslagen["&amp;J$4&amp;"]"),0)),"")</f>
        <v/>
      </c>
      <c r="K36" t="str">
        <f ca="1">IFERROR(INDEX(tblPunten[Punten],MATCH(tblRenners[[#This Row],[Nr]],INDIRECT("tblUitslagen["&amp;K$4&amp;"]"),0)),"")</f>
        <v/>
      </c>
      <c r="L36" t="str">
        <f ca="1">IFERROR(INDEX(tblPunten[Punten],MATCH(tblRenners[[#This Row],[Nr]],INDIRECT("tblUitslagen["&amp;L$4&amp;"]"),0)),"")</f>
        <v/>
      </c>
      <c r="M36" t="str">
        <f ca="1">IFERROR(INDEX(tblPunten[Punten],MATCH(tblRenners[[#This Row],[Nr]],INDIRECT("tblUitslagen["&amp;M$4&amp;"]"),0)),"")</f>
        <v/>
      </c>
      <c r="N36" t="str">
        <f ca="1">IFERROR(INDEX(tblPunten[Punten],MATCH(tblRenners[[#This Row],[Nr]],INDIRECT("tblUitslagen["&amp;N$4&amp;"]"),0)),"")</f>
        <v/>
      </c>
      <c r="O36" t="str">
        <f ca="1">IFERROR(INDEX(tblPunten[Punten],MATCH(tblRenners[[#This Row],[Nr]],INDIRECT("tblUitslagen["&amp;O$4&amp;"]"),0)),"")</f>
        <v/>
      </c>
      <c r="P36" t="str">
        <f ca="1">IFERROR(INDEX(tblPunten[Punten],MATCH(tblRenners[[#This Row],[Nr]],INDIRECT("tblUitslagen["&amp;P$4&amp;"]"),0)),"")</f>
        <v/>
      </c>
      <c r="Q36" t="str">
        <f ca="1">IFERROR(INDEX(tblPunten[Punten],MATCH(tblRenners[[#This Row],[Nr]],INDIRECT("tblUitslagen["&amp;Q$4&amp;"]"),0)),"")</f>
        <v/>
      </c>
      <c r="R36" t="str">
        <f ca="1">IFERROR(INDEX(tblPunten[Punten],MATCH(tblRenners[[#This Row],[Nr]],INDIRECT("tblUitslagen["&amp;R$4&amp;"]"),0)),"")</f>
        <v/>
      </c>
      <c r="S36" t="str">
        <f ca="1">IFERROR(INDEX(tblPunten[Punten],MATCH(tblRenners[[#This Row],[Nr]],INDIRECT("tblUitslagen["&amp;S$4&amp;"]"),0)),"")</f>
        <v/>
      </c>
      <c r="T36" t="str">
        <f ca="1">IFERROR(INDEX(tblPunten[Punten],MATCH(tblRenners[[#This Row],[Nr]],INDIRECT("tblUitslagen["&amp;T$4&amp;"]"),0)),"")</f>
        <v/>
      </c>
      <c r="U36" t="str">
        <f ca="1">IFERROR(INDEX(tblPunten[Punten],MATCH(tblRenners[[#This Row],[Nr]],INDIRECT("tblUitslagen["&amp;U$4&amp;"]"),0)),"")</f>
        <v/>
      </c>
      <c r="V36" t="str">
        <f ca="1">IFERROR(INDEX(tblPunten[Punten],MATCH(tblRenners[[#This Row],[Nr]],INDIRECT("tblUitslagen["&amp;V$4&amp;"]"),0)),"")</f>
        <v/>
      </c>
      <c r="W36" t="str">
        <f ca="1">IFERROR(INDEX(tblPunten[Punten],MATCH(tblRenners[[#This Row],[Nr]],INDIRECT("tblUitslagen["&amp;W$4&amp;"]"),0)),"")</f>
        <v/>
      </c>
      <c r="X36" t="str">
        <f ca="1">IFERROR(INDEX(tblPunten[Punten],MATCH(tblRenners[[#This Row],[Nr]],INDIRECT("tblUitslagen["&amp;X$4&amp;"]"),0)),"")</f>
        <v/>
      </c>
      <c r="Y36" t="str">
        <f ca="1">IFERROR(INDEX(tblPunten[Punten],MATCH(tblRenners[[#This Row],[Nr]],INDIRECT("tblUitslagen["&amp;Y$4&amp;"]"),0)),"")</f>
        <v/>
      </c>
      <c r="Z36" t="str">
        <f ca="1">IFERROR(INDEX(tblPunten[Punten],MATCH(tblRenners[[#This Row],[Nr]],INDIRECT("tblUitslagen["&amp;Z$4&amp;"]"),0)),"")</f>
        <v/>
      </c>
      <c r="AA36" t="str">
        <f ca="1">IFERROR(INDEX(tblPunten[Punten],MATCH(tblRenners[[#This Row],[Nr]],INDIRECT("tblUitslagen["&amp;AA$4&amp;"]"),0)),"")</f>
        <v/>
      </c>
      <c r="AB36" t="str">
        <f ca="1">IFERROR(INDEX(tblPunten[Punten],MATCH(tblRenners[[#This Row],[Nr]],INDIRECT("tblUitslagen["&amp;AB$4&amp;"]"),0)),"")</f>
        <v/>
      </c>
    </row>
    <row r="37" spans="2:28" x14ac:dyDescent="0.3">
      <c r="B37" t="str">
        <f>INDEX(tblTeams[Naam],MATCH(FLOOR(tblRenners[[#This Row],[Nr]],10),tblTeams[Nr],0))</f>
        <v>Team Ineos</v>
      </c>
      <c r="C37">
        <v>6</v>
      </c>
      <c r="D37" t="str">
        <f>INDEX(tblTeams[Naam],MATCH(tblRenners[[#This Row],[Nr]],tblTeams[Nr],0))</f>
        <v>Luke Rowe</v>
      </c>
      <c r="E37" t="str">
        <f>INDEX(tblTeams[Land],MATCH(tblRenners[[#This Row],[Nr]],tblTeams[Nr],0))</f>
        <v>Groot-Brittannië</v>
      </c>
      <c r="F37" s="9">
        <f ca="1">SUM(tblRenners[[#This Row],[Etap1]:[Etap21]])</f>
        <v>0</v>
      </c>
      <c r="G37">
        <f ca="1">_xlfn.RANK.EQ(tblRenners[[#This Row],[TotaalPunten]],tblRenners[TotaalPunten])</f>
        <v>27</v>
      </c>
      <c r="H37" t="str">
        <f ca="1">IFERROR(INDEX(tblPunten[Punten],MATCH(tblRenners[[#This Row],[Nr]],INDIRECT("tblUitslagen["&amp;H$4&amp;"]"),0)),"")</f>
        <v/>
      </c>
      <c r="I37" t="str">
        <f ca="1">IFERROR(INDEX(tblPunten[Punten],MATCH(tblRenners[[#This Row],[Nr]],INDIRECT("tblUitslagen["&amp;I$4&amp;"]"),0)),"")</f>
        <v/>
      </c>
      <c r="J37" t="str">
        <f ca="1">IFERROR(INDEX(tblPunten[Punten],MATCH(tblRenners[[#This Row],[Nr]],INDIRECT("tblUitslagen["&amp;J$4&amp;"]"),0)),"")</f>
        <v/>
      </c>
      <c r="K37" t="str">
        <f ca="1">IFERROR(INDEX(tblPunten[Punten],MATCH(tblRenners[[#This Row],[Nr]],INDIRECT("tblUitslagen["&amp;K$4&amp;"]"),0)),"")</f>
        <v/>
      </c>
      <c r="L37" t="str">
        <f ca="1">IFERROR(INDEX(tblPunten[Punten],MATCH(tblRenners[[#This Row],[Nr]],INDIRECT("tblUitslagen["&amp;L$4&amp;"]"),0)),"")</f>
        <v/>
      </c>
      <c r="M37" t="str">
        <f ca="1">IFERROR(INDEX(tblPunten[Punten],MATCH(tblRenners[[#This Row],[Nr]],INDIRECT("tblUitslagen["&amp;M$4&amp;"]"),0)),"")</f>
        <v/>
      </c>
      <c r="N37" t="str">
        <f ca="1">IFERROR(INDEX(tblPunten[Punten],MATCH(tblRenners[[#This Row],[Nr]],INDIRECT("tblUitslagen["&amp;N$4&amp;"]"),0)),"")</f>
        <v/>
      </c>
      <c r="O37" t="str">
        <f ca="1">IFERROR(INDEX(tblPunten[Punten],MATCH(tblRenners[[#This Row],[Nr]],INDIRECT("tblUitslagen["&amp;O$4&amp;"]"),0)),"")</f>
        <v/>
      </c>
      <c r="P37" t="str">
        <f ca="1">IFERROR(INDEX(tblPunten[Punten],MATCH(tblRenners[[#This Row],[Nr]],INDIRECT("tblUitslagen["&amp;P$4&amp;"]"),0)),"")</f>
        <v/>
      </c>
      <c r="Q37" t="str">
        <f ca="1">IFERROR(INDEX(tblPunten[Punten],MATCH(tblRenners[[#This Row],[Nr]],INDIRECT("tblUitslagen["&amp;Q$4&amp;"]"),0)),"")</f>
        <v/>
      </c>
      <c r="R37" t="str">
        <f ca="1">IFERROR(INDEX(tblPunten[Punten],MATCH(tblRenners[[#This Row],[Nr]],INDIRECT("tblUitslagen["&amp;R$4&amp;"]"),0)),"")</f>
        <v/>
      </c>
      <c r="S37" t="str">
        <f ca="1">IFERROR(INDEX(tblPunten[Punten],MATCH(tblRenners[[#This Row],[Nr]],INDIRECT("tblUitslagen["&amp;S$4&amp;"]"),0)),"")</f>
        <v/>
      </c>
      <c r="T37" t="str">
        <f ca="1">IFERROR(INDEX(tblPunten[Punten],MATCH(tblRenners[[#This Row],[Nr]],INDIRECT("tblUitslagen["&amp;T$4&amp;"]"),0)),"")</f>
        <v/>
      </c>
      <c r="U37" t="str">
        <f ca="1">IFERROR(INDEX(tblPunten[Punten],MATCH(tblRenners[[#This Row],[Nr]],INDIRECT("tblUitslagen["&amp;U$4&amp;"]"),0)),"")</f>
        <v/>
      </c>
      <c r="V37" t="str">
        <f ca="1">IFERROR(INDEX(tblPunten[Punten],MATCH(tblRenners[[#This Row],[Nr]],INDIRECT("tblUitslagen["&amp;V$4&amp;"]"),0)),"")</f>
        <v/>
      </c>
      <c r="W37" t="str">
        <f ca="1">IFERROR(INDEX(tblPunten[Punten],MATCH(tblRenners[[#This Row],[Nr]],INDIRECT("tblUitslagen["&amp;W$4&amp;"]"),0)),"")</f>
        <v/>
      </c>
      <c r="X37" t="str">
        <f ca="1">IFERROR(INDEX(tblPunten[Punten],MATCH(tblRenners[[#This Row],[Nr]],INDIRECT("tblUitslagen["&amp;X$4&amp;"]"),0)),"")</f>
        <v/>
      </c>
      <c r="Y37" t="str">
        <f ca="1">IFERROR(INDEX(tblPunten[Punten],MATCH(tblRenners[[#This Row],[Nr]],INDIRECT("tblUitslagen["&amp;Y$4&amp;"]"),0)),"")</f>
        <v/>
      </c>
      <c r="Z37" t="str">
        <f ca="1">IFERROR(INDEX(tblPunten[Punten],MATCH(tblRenners[[#This Row],[Nr]],INDIRECT("tblUitslagen["&amp;Z$4&amp;"]"),0)),"")</f>
        <v/>
      </c>
      <c r="AA37" t="str">
        <f ca="1">IFERROR(INDEX(tblPunten[Punten],MATCH(tblRenners[[#This Row],[Nr]],INDIRECT("tblUitslagen["&amp;AA$4&amp;"]"),0)),"")</f>
        <v/>
      </c>
      <c r="AB37" t="str">
        <f ca="1">IFERROR(INDEX(tblPunten[Punten],MATCH(tblRenners[[#This Row],[Nr]],INDIRECT("tblUitslagen["&amp;AB$4&amp;"]"),0)),"")</f>
        <v/>
      </c>
    </row>
    <row r="38" spans="2:28" x14ac:dyDescent="0.3">
      <c r="B38" t="str">
        <f>INDEX(tblTeams[Naam],MATCH(FLOOR(tblRenners[[#This Row],[Nr]],10),tblTeams[Nr],0))</f>
        <v>Team Ineos</v>
      </c>
      <c r="C38">
        <v>7</v>
      </c>
      <c r="D38" t="str">
        <f>INDEX(tblTeams[Naam],MATCH(tblRenners[[#This Row],[Nr]],tblTeams[Nr],0))</f>
        <v>Pavel Sivakov</v>
      </c>
      <c r="E38" t="str">
        <f>INDEX(tblTeams[Land],MATCH(tblRenners[[#This Row],[Nr]],tblTeams[Nr],0))</f>
        <v>Rusland</v>
      </c>
      <c r="F38" s="9">
        <f ca="1">SUM(tblRenners[[#This Row],[Etap1]:[Etap21]])</f>
        <v>0</v>
      </c>
      <c r="G38">
        <f ca="1">_xlfn.RANK.EQ(tblRenners[[#This Row],[TotaalPunten]],tblRenners[TotaalPunten])</f>
        <v>27</v>
      </c>
      <c r="H38" t="str">
        <f ca="1">IFERROR(INDEX(tblPunten[Punten],MATCH(tblRenners[[#This Row],[Nr]],INDIRECT("tblUitslagen["&amp;H$4&amp;"]"),0)),"")</f>
        <v/>
      </c>
      <c r="I38" t="str">
        <f ca="1">IFERROR(INDEX(tblPunten[Punten],MATCH(tblRenners[[#This Row],[Nr]],INDIRECT("tblUitslagen["&amp;I$4&amp;"]"),0)),"")</f>
        <v/>
      </c>
      <c r="J38" t="str">
        <f ca="1">IFERROR(INDEX(tblPunten[Punten],MATCH(tblRenners[[#This Row],[Nr]],INDIRECT("tblUitslagen["&amp;J$4&amp;"]"),0)),"")</f>
        <v/>
      </c>
      <c r="K38" t="str">
        <f ca="1">IFERROR(INDEX(tblPunten[Punten],MATCH(tblRenners[[#This Row],[Nr]],INDIRECT("tblUitslagen["&amp;K$4&amp;"]"),0)),"")</f>
        <v/>
      </c>
      <c r="L38" t="str">
        <f ca="1">IFERROR(INDEX(tblPunten[Punten],MATCH(tblRenners[[#This Row],[Nr]],INDIRECT("tblUitslagen["&amp;L$4&amp;"]"),0)),"")</f>
        <v/>
      </c>
      <c r="M38" t="str">
        <f ca="1">IFERROR(INDEX(tblPunten[Punten],MATCH(tblRenners[[#This Row],[Nr]],INDIRECT("tblUitslagen["&amp;M$4&amp;"]"),0)),"")</f>
        <v/>
      </c>
      <c r="N38" t="str">
        <f ca="1">IFERROR(INDEX(tblPunten[Punten],MATCH(tblRenners[[#This Row],[Nr]],INDIRECT("tblUitslagen["&amp;N$4&amp;"]"),0)),"")</f>
        <v/>
      </c>
      <c r="O38" t="str">
        <f ca="1">IFERROR(INDEX(tblPunten[Punten],MATCH(tblRenners[[#This Row],[Nr]],INDIRECT("tblUitslagen["&amp;O$4&amp;"]"),0)),"")</f>
        <v/>
      </c>
      <c r="P38" t="str">
        <f ca="1">IFERROR(INDEX(tblPunten[Punten],MATCH(tblRenners[[#This Row],[Nr]],INDIRECT("tblUitslagen["&amp;P$4&amp;"]"),0)),"")</f>
        <v/>
      </c>
      <c r="Q38" t="str">
        <f ca="1">IFERROR(INDEX(tblPunten[Punten],MATCH(tblRenners[[#This Row],[Nr]],INDIRECT("tblUitslagen["&amp;Q$4&amp;"]"),0)),"")</f>
        <v/>
      </c>
      <c r="R38" t="str">
        <f ca="1">IFERROR(INDEX(tblPunten[Punten],MATCH(tblRenners[[#This Row],[Nr]],INDIRECT("tblUitslagen["&amp;R$4&amp;"]"),0)),"")</f>
        <v/>
      </c>
      <c r="S38" t="str">
        <f ca="1">IFERROR(INDEX(tblPunten[Punten],MATCH(tblRenners[[#This Row],[Nr]],INDIRECT("tblUitslagen["&amp;S$4&amp;"]"),0)),"")</f>
        <v/>
      </c>
      <c r="T38" t="str">
        <f ca="1">IFERROR(INDEX(tblPunten[Punten],MATCH(tblRenners[[#This Row],[Nr]],INDIRECT("tblUitslagen["&amp;T$4&amp;"]"),0)),"")</f>
        <v/>
      </c>
      <c r="U38" t="str">
        <f ca="1">IFERROR(INDEX(tblPunten[Punten],MATCH(tblRenners[[#This Row],[Nr]],INDIRECT("tblUitslagen["&amp;U$4&amp;"]"),0)),"")</f>
        <v/>
      </c>
      <c r="V38" t="str">
        <f ca="1">IFERROR(INDEX(tblPunten[Punten],MATCH(tblRenners[[#This Row],[Nr]],INDIRECT("tblUitslagen["&amp;V$4&amp;"]"),0)),"")</f>
        <v/>
      </c>
      <c r="W38" t="str">
        <f ca="1">IFERROR(INDEX(tblPunten[Punten],MATCH(tblRenners[[#This Row],[Nr]],INDIRECT("tblUitslagen["&amp;W$4&amp;"]"),0)),"")</f>
        <v/>
      </c>
      <c r="X38" t="str">
        <f ca="1">IFERROR(INDEX(tblPunten[Punten],MATCH(tblRenners[[#This Row],[Nr]],INDIRECT("tblUitslagen["&amp;X$4&amp;"]"),0)),"")</f>
        <v/>
      </c>
      <c r="Y38" t="str">
        <f ca="1">IFERROR(INDEX(tblPunten[Punten],MATCH(tblRenners[[#This Row],[Nr]],INDIRECT("tblUitslagen["&amp;Y$4&amp;"]"),0)),"")</f>
        <v/>
      </c>
      <c r="Z38" t="str">
        <f ca="1">IFERROR(INDEX(tblPunten[Punten],MATCH(tblRenners[[#This Row],[Nr]],INDIRECT("tblUitslagen["&amp;Z$4&amp;"]"),0)),"")</f>
        <v/>
      </c>
      <c r="AA38" t="str">
        <f ca="1">IFERROR(INDEX(tblPunten[Punten],MATCH(tblRenners[[#This Row],[Nr]],INDIRECT("tblUitslagen["&amp;AA$4&amp;"]"),0)),"")</f>
        <v/>
      </c>
      <c r="AB38" t="str">
        <f ca="1">IFERROR(INDEX(tblPunten[Punten],MATCH(tblRenners[[#This Row],[Nr]],INDIRECT("tblUitslagen["&amp;AB$4&amp;"]"),0)),"")</f>
        <v/>
      </c>
    </row>
    <row r="39" spans="2:28" x14ac:dyDescent="0.3">
      <c r="B39" t="str">
        <f>INDEX(tblTeams[Naam],MATCH(FLOOR(tblRenners[[#This Row],[Nr]],10),tblTeams[Nr],0))</f>
        <v>Team Ineos</v>
      </c>
      <c r="C39">
        <v>8</v>
      </c>
      <c r="D39" t="str">
        <f>INDEX(tblTeams[Naam],MATCH(tblRenners[[#This Row],[Nr]],tblTeams[Nr],0))</f>
        <v>Dylan van Baarle</v>
      </c>
      <c r="E39" t="str">
        <f>INDEX(tblTeams[Land],MATCH(tblRenners[[#This Row],[Nr]],tblTeams[Nr],0))</f>
        <v>Nederland</v>
      </c>
      <c r="F39" s="9">
        <f ca="1">SUM(tblRenners[[#This Row],[Etap1]:[Etap21]])</f>
        <v>0</v>
      </c>
      <c r="G39">
        <f ca="1">_xlfn.RANK.EQ(tblRenners[[#This Row],[TotaalPunten]],tblRenners[TotaalPunten])</f>
        <v>27</v>
      </c>
      <c r="H39" t="str">
        <f ca="1">IFERROR(INDEX(tblPunten[Punten],MATCH(tblRenners[[#This Row],[Nr]],INDIRECT("tblUitslagen["&amp;H$4&amp;"]"),0)),"")</f>
        <v/>
      </c>
      <c r="I39" t="str">
        <f ca="1">IFERROR(INDEX(tblPunten[Punten],MATCH(tblRenners[[#This Row],[Nr]],INDIRECT("tblUitslagen["&amp;I$4&amp;"]"),0)),"")</f>
        <v/>
      </c>
      <c r="J39" t="str">
        <f ca="1">IFERROR(INDEX(tblPunten[Punten],MATCH(tblRenners[[#This Row],[Nr]],INDIRECT("tblUitslagen["&amp;J$4&amp;"]"),0)),"")</f>
        <v/>
      </c>
      <c r="K39" t="str">
        <f ca="1">IFERROR(INDEX(tblPunten[Punten],MATCH(tblRenners[[#This Row],[Nr]],INDIRECT("tblUitslagen["&amp;K$4&amp;"]"),0)),"")</f>
        <v/>
      </c>
      <c r="L39" t="str">
        <f ca="1">IFERROR(INDEX(tblPunten[Punten],MATCH(tblRenners[[#This Row],[Nr]],INDIRECT("tblUitslagen["&amp;L$4&amp;"]"),0)),"")</f>
        <v/>
      </c>
      <c r="M39" t="str">
        <f ca="1">IFERROR(INDEX(tblPunten[Punten],MATCH(tblRenners[[#This Row],[Nr]],INDIRECT("tblUitslagen["&amp;M$4&amp;"]"),0)),"")</f>
        <v/>
      </c>
      <c r="N39" t="str">
        <f ca="1">IFERROR(INDEX(tblPunten[Punten],MATCH(tblRenners[[#This Row],[Nr]],INDIRECT("tblUitslagen["&amp;N$4&amp;"]"),0)),"")</f>
        <v/>
      </c>
      <c r="O39" t="str">
        <f ca="1">IFERROR(INDEX(tblPunten[Punten],MATCH(tblRenners[[#This Row],[Nr]],INDIRECT("tblUitslagen["&amp;O$4&amp;"]"),0)),"")</f>
        <v/>
      </c>
      <c r="P39" t="str">
        <f ca="1">IFERROR(INDEX(tblPunten[Punten],MATCH(tblRenners[[#This Row],[Nr]],INDIRECT("tblUitslagen["&amp;P$4&amp;"]"),0)),"")</f>
        <v/>
      </c>
      <c r="Q39" t="str">
        <f ca="1">IFERROR(INDEX(tblPunten[Punten],MATCH(tblRenners[[#This Row],[Nr]],INDIRECT("tblUitslagen["&amp;Q$4&amp;"]"),0)),"")</f>
        <v/>
      </c>
      <c r="R39" t="str">
        <f ca="1">IFERROR(INDEX(tblPunten[Punten],MATCH(tblRenners[[#This Row],[Nr]],INDIRECT("tblUitslagen["&amp;R$4&amp;"]"),0)),"")</f>
        <v/>
      </c>
      <c r="S39" t="str">
        <f ca="1">IFERROR(INDEX(tblPunten[Punten],MATCH(tblRenners[[#This Row],[Nr]],INDIRECT("tblUitslagen["&amp;S$4&amp;"]"),0)),"")</f>
        <v/>
      </c>
      <c r="T39" t="str">
        <f ca="1">IFERROR(INDEX(tblPunten[Punten],MATCH(tblRenners[[#This Row],[Nr]],INDIRECT("tblUitslagen["&amp;T$4&amp;"]"),0)),"")</f>
        <v/>
      </c>
      <c r="U39" t="str">
        <f ca="1">IFERROR(INDEX(tblPunten[Punten],MATCH(tblRenners[[#This Row],[Nr]],INDIRECT("tblUitslagen["&amp;U$4&amp;"]"),0)),"")</f>
        <v/>
      </c>
      <c r="V39" t="str">
        <f ca="1">IFERROR(INDEX(tblPunten[Punten],MATCH(tblRenners[[#This Row],[Nr]],INDIRECT("tblUitslagen["&amp;V$4&amp;"]"),0)),"")</f>
        <v/>
      </c>
      <c r="W39" t="str">
        <f ca="1">IFERROR(INDEX(tblPunten[Punten],MATCH(tblRenners[[#This Row],[Nr]],INDIRECT("tblUitslagen["&amp;W$4&amp;"]"),0)),"")</f>
        <v/>
      </c>
      <c r="X39" t="str">
        <f ca="1">IFERROR(INDEX(tblPunten[Punten],MATCH(tblRenners[[#This Row],[Nr]],INDIRECT("tblUitslagen["&amp;X$4&amp;"]"),0)),"")</f>
        <v/>
      </c>
      <c r="Y39" t="str">
        <f ca="1">IFERROR(INDEX(tblPunten[Punten],MATCH(tblRenners[[#This Row],[Nr]],INDIRECT("tblUitslagen["&amp;Y$4&amp;"]"),0)),"")</f>
        <v/>
      </c>
      <c r="Z39" t="str">
        <f ca="1">IFERROR(INDEX(tblPunten[Punten],MATCH(tblRenners[[#This Row],[Nr]],INDIRECT("tblUitslagen["&amp;Z$4&amp;"]"),0)),"")</f>
        <v/>
      </c>
      <c r="AA39" t="str">
        <f ca="1">IFERROR(INDEX(tblPunten[Punten],MATCH(tblRenners[[#This Row],[Nr]],INDIRECT("tblUitslagen["&amp;AA$4&amp;"]"),0)),"")</f>
        <v/>
      </c>
      <c r="AB39" t="str">
        <f ca="1">IFERROR(INDEX(tblPunten[Punten],MATCH(tblRenners[[#This Row],[Nr]],INDIRECT("tblUitslagen["&amp;AB$4&amp;"]"),0)),"")</f>
        <v/>
      </c>
    </row>
    <row r="40" spans="2:28" x14ac:dyDescent="0.3">
      <c r="B40" t="str">
        <f>INDEX(tblTeams[Naam],MATCH(FLOOR(tblRenners[[#This Row],[Nr]],10),tblTeams[Nr],0))</f>
        <v>Jumbo-Visma</v>
      </c>
      <c r="C40">
        <v>11</v>
      </c>
      <c r="D40" t="str">
        <f>INDEX(tblTeams[Naam],MATCH(tblRenners[[#This Row],[Nr]],tblTeams[Nr],0))</f>
        <v>Primoz Roglic</v>
      </c>
      <c r="E40" t="str">
        <f>INDEX(tblTeams[Land],MATCH(tblRenners[[#This Row],[Nr]],tblTeams[Nr],0))</f>
        <v>Slovenië</v>
      </c>
      <c r="F40" s="9">
        <f ca="1">SUM(tblRenners[[#This Row],[Etap1]:[Etap21]])</f>
        <v>0</v>
      </c>
      <c r="G40">
        <f ca="1">_xlfn.RANK.EQ(tblRenners[[#This Row],[TotaalPunten]],tblRenners[TotaalPunten])</f>
        <v>27</v>
      </c>
      <c r="H40" t="str">
        <f ca="1">IFERROR(INDEX(tblPunten[Punten],MATCH(tblRenners[[#This Row],[Nr]],INDIRECT("tblUitslagen["&amp;H$4&amp;"]"),0)),"")</f>
        <v/>
      </c>
      <c r="I40" t="str">
        <f ca="1">IFERROR(INDEX(tblPunten[Punten],MATCH(tblRenners[[#This Row],[Nr]],INDIRECT("tblUitslagen["&amp;I$4&amp;"]"),0)),"")</f>
        <v/>
      </c>
      <c r="J40" t="str">
        <f ca="1">IFERROR(INDEX(tblPunten[Punten],MATCH(tblRenners[[#This Row],[Nr]],INDIRECT("tblUitslagen["&amp;J$4&amp;"]"),0)),"")</f>
        <v/>
      </c>
      <c r="K40" t="str">
        <f ca="1">IFERROR(INDEX(tblPunten[Punten],MATCH(tblRenners[[#This Row],[Nr]],INDIRECT("tblUitslagen["&amp;K$4&amp;"]"),0)),"")</f>
        <v/>
      </c>
      <c r="L40" t="str">
        <f ca="1">IFERROR(INDEX(tblPunten[Punten],MATCH(tblRenners[[#This Row],[Nr]],INDIRECT("tblUitslagen["&amp;L$4&amp;"]"),0)),"")</f>
        <v/>
      </c>
      <c r="M40" t="str">
        <f ca="1">IFERROR(INDEX(tblPunten[Punten],MATCH(tblRenners[[#This Row],[Nr]],INDIRECT("tblUitslagen["&amp;M$4&amp;"]"),0)),"")</f>
        <v/>
      </c>
      <c r="N40" t="str">
        <f ca="1">IFERROR(INDEX(tblPunten[Punten],MATCH(tblRenners[[#This Row],[Nr]],INDIRECT("tblUitslagen["&amp;N$4&amp;"]"),0)),"")</f>
        <v/>
      </c>
      <c r="O40" t="str">
        <f ca="1">IFERROR(INDEX(tblPunten[Punten],MATCH(tblRenners[[#This Row],[Nr]],INDIRECT("tblUitslagen["&amp;O$4&amp;"]"),0)),"")</f>
        <v/>
      </c>
      <c r="P40" t="str">
        <f ca="1">IFERROR(INDEX(tblPunten[Punten],MATCH(tblRenners[[#This Row],[Nr]],INDIRECT("tblUitslagen["&amp;P$4&amp;"]"),0)),"")</f>
        <v/>
      </c>
      <c r="Q40" t="str">
        <f ca="1">IFERROR(INDEX(tblPunten[Punten],MATCH(tblRenners[[#This Row],[Nr]],INDIRECT("tblUitslagen["&amp;Q$4&amp;"]"),0)),"")</f>
        <v/>
      </c>
      <c r="R40" t="str">
        <f ca="1">IFERROR(INDEX(tblPunten[Punten],MATCH(tblRenners[[#This Row],[Nr]],INDIRECT("tblUitslagen["&amp;R$4&amp;"]"),0)),"")</f>
        <v/>
      </c>
      <c r="S40" t="str">
        <f ca="1">IFERROR(INDEX(tblPunten[Punten],MATCH(tblRenners[[#This Row],[Nr]],INDIRECT("tblUitslagen["&amp;S$4&amp;"]"),0)),"")</f>
        <v/>
      </c>
      <c r="T40" t="str">
        <f ca="1">IFERROR(INDEX(tblPunten[Punten],MATCH(tblRenners[[#This Row],[Nr]],INDIRECT("tblUitslagen["&amp;T$4&amp;"]"),0)),"")</f>
        <v/>
      </c>
      <c r="U40" t="str">
        <f ca="1">IFERROR(INDEX(tblPunten[Punten],MATCH(tblRenners[[#This Row],[Nr]],INDIRECT("tblUitslagen["&amp;U$4&amp;"]"),0)),"")</f>
        <v/>
      </c>
      <c r="V40" t="str">
        <f ca="1">IFERROR(INDEX(tblPunten[Punten],MATCH(tblRenners[[#This Row],[Nr]],INDIRECT("tblUitslagen["&amp;V$4&amp;"]"),0)),"")</f>
        <v/>
      </c>
      <c r="W40" t="str">
        <f ca="1">IFERROR(INDEX(tblPunten[Punten],MATCH(tblRenners[[#This Row],[Nr]],INDIRECT("tblUitslagen["&amp;W$4&amp;"]"),0)),"")</f>
        <v/>
      </c>
      <c r="X40" t="str">
        <f ca="1">IFERROR(INDEX(tblPunten[Punten],MATCH(tblRenners[[#This Row],[Nr]],INDIRECT("tblUitslagen["&amp;X$4&amp;"]"),0)),"")</f>
        <v/>
      </c>
      <c r="Y40" t="str">
        <f ca="1">IFERROR(INDEX(tblPunten[Punten],MATCH(tblRenners[[#This Row],[Nr]],INDIRECT("tblUitslagen["&amp;Y$4&amp;"]"),0)),"")</f>
        <v/>
      </c>
      <c r="Z40" t="str">
        <f ca="1">IFERROR(INDEX(tblPunten[Punten],MATCH(tblRenners[[#This Row],[Nr]],INDIRECT("tblUitslagen["&amp;Z$4&amp;"]"),0)),"")</f>
        <v/>
      </c>
      <c r="AA40" t="str">
        <f ca="1">IFERROR(INDEX(tblPunten[Punten],MATCH(tblRenners[[#This Row],[Nr]],INDIRECT("tblUitslagen["&amp;AA$4&amp;"]"),0)),"")</f>
        <v/>
      </c>
      <c r="AB40" t="str">
        <f ca="1">IFERROR(INDEX(tblPunten[Punten],MATCH(tblRenners[[#This Row],[Nr]],INDIRECT("tblUitslagen["&amp;AB$4&amp;"]"),0)),"")</f>
        <v/>
      </c>
    </row>
    <row r="41" spans="2:28" x14ac:dyDescent="0.3">
      <c r="B41" t="str">
        <f>INDEX(tblTeams[Naam],MATCH(FLOOR(tblRenners[[#This Row],[Nr]],10),tblTeams[Nr],0))</f>
        <v>Jumbo-Visma</v>
      </c>
      <c r="C41">
        <v>12</v>
      </c>
      <c r="D41" t="str">
        <f>INDEX(tblTeams[Naam],MATCH(tblRenners[[#This Row],[Nr]],tblTeams[Nr],0))</f>
        <v>George Bennett</v>
      </c>
      <c r="E41" t="str">
        <f>INDEX(tblTeams[Land],MATCH(tblRenners[[#This Row],[Nr]],tblTeams[Nr],0))</f>
        <v>Nieuw-Zeeland</v>
      </c>
      <c r="F41" s="9">
        <f ca="1">SUM(tblRenners[[#This Row],[Etap1]:[Etap21]])</f>
        <v>0</v>
      </c>
      <c r="G41">
        <f ca="1">_xlfn.RANK.EQ(tblRenners[[#This Row],[TotaalPunten]],tblRenners[TotaalPunten])</f>
        <v>27</v>
      </c>
      <c r="H41" t="str">
        <f ca="1">IFERROR(INDEX(tblPunten[Punten],MATCH(tblRenners[[#This Row],[Nr]],INDIRECT("tblUitslagen["&amp;H$4&amp;"]"),0)),"")</f>
        <v/>
      </c>
      <c r="I41" t="str">
        <f ca="1">IFERROR(INDEX(tblPunten[Punten],MATCH(tblRenners[[#This Row],[Nr]],INDIRECT("tblUitslagen["&amp;I$4&amp;"]"),0)),"")</f>
        <v/>
      </c>
      <c r="J41" t="str">
        <f ca="1">IFERROR(INDEX(tblPunten[Punten],MATCH(tblRenners[[#This Row],[Nr]],INDIRECT("tblUitslagen["&amp;J$4&amp;"]"),0)),"")</f>
        <v/>
      </c>
      <c r="K41" t="str">
        <f ca="1">IFERROR(INDEX(tblPunten[Punten],MATCH(tblRenners[[#This Row],[Nr]],INDIRECT("tblUitslagen["&amp;K$4&amp;"]"),0)),"")</f>
        <v/>
      </c>
      <c r="L41" t="str">
        <f ca="1">IFERROR(INDEX(tblPunten[Punten],MATCH(tblRenners[[#This Row],[Nr]],INDIRECT("tblUitslagen["&amp;L$4&amp;"]"),0)),"")</f>
        <v/>
      </c>
      <c r="M41" t="str">
        <f ca="1">IFERROR(INDEX(tblPunten[Punten],MATCH(tblRenners[[#This Row],[Nr]],INDIRECT("tblUitslagen["&amp;M$4&amp;"]"),0)),"")</f>
        <v/>
      </c>
      <c r="N41" t="str">
        <f ca="1">IFERROR(INDEX(tblPunten[Punten],MATCH(tblRenners[[#This Row],[Nr]],INDIRECT("tblUitslagen["&amp;N$4&amp;"]"),0)),"")</f>
        <v/>
      </c>
      <c r="O41" t="str">
        <f ca="1">IFERROR(INDEX(tblPunten[Punten],MATCH(tblRenners[[#This Row],[Nr]],INDIRECT("tblUitslagen["&amp;O$4&amp;"]"),0)),"")</f>
        <v/>
      </c>
      <c r="P41" t="str">
        <f ca="1">IFERROR(INDEX(tblPunten[Punten],MATCH(tblRenners[[#This Row],[Nr]],INDIRECT("tblUitslagen["&amp;P$4&amp;"]"),0)),"")</f>
        <v/>
      </c>
      <c r="Q41" t="str">
        <f ca="1">IFERROR(INDEX(tblPunten[Punten],MATCH(tblRenners[[#This Row],[Nr]],INDIRECT("tblUitslagen["&amp;Q$4&amp;"]"),0)),"")</f>
        <v/>
      </c>
      <c r="R41" t="str">
        <f ca="1">IFERROR(INDEX(tblPunten[Punten],MATCH(tblRenners[[#This Row],[Nr]],INDIRECT("tblUitslagen["&amp;R$4&amp;"]"),0)),"")</f>
        <v/>
      </c>
      <c r="S41" t="str">
        <f ca="1">IFERROR(INDEX(tblPunten[Punten],MATCH(tblRenners[[#This Row],[Nr]],INDIRECT("tblUitslagen["&amp;S$4&amp;"]"),0)),"")</f>
        <v/>
      </c>
      <c r="T41" t="str">
        <f ca="1">IFERROR(INDEX(tblPunten[Punten],MATCH(tblRenners[[#This Row],[Nr]],INDIRECT("tblUitslagen["&amp;T$4&amp;"]"),0)),"")</f>
        <v/>
      </c>
      <c r="U41" t="str">
        <f ca="1">IFERROR(INDEX(tblPunten[Punten],MATCH(tblRenners[[#This Row],[Nr]],INDIRECT("tblUitslagen["&amp;U$4&amp;"]"),0)),"")</f>
        <v/>
      </c>
      <c r="V41" t="str">
        <f ca="1">IFERROR(INDEX(tblPunten[Punten],MATCH(tblRenners[[#This Row],[Nr]],INDIRECT("tblUitslagen["&amp;V$4&amp;"]"),0)),"")</f>
        <v/>
      </c>
      <c r="W41" t="str">
        <f ca="1">IFERROR(INDEX(tblPunten[Punten],MATCH(tblRenners[[#This Row],[Nr]],INDIRECT("tblUitslagen["&amp;W$4&amp;"]"),0)),"")</f>
        <v/>
      </c>
      <c r="X41" t="str">
        <f ca="1">IFERROR(INDEX(tblPunten[Punten],MATCH(tblRenners[[#This Row],[Nr]],INDIRECT("tblUitslagen["&amp;X$4&amp;"]"),0)),"")</f>
        <v/>
      </c>
      <c r="Y41" t="str">
        <f ca="1">IFERROR(INDEX(tblPunten[Punten],MATCH(tblRenners[[#This Row],[Nr]],INDIRECT("tblUitslagen["&amp;Y$4&amp;"]"),0)),"")</f>
        <v/>
      </c>
      <c r="Z41" t="str">
        <f ca="1">IFERROR(INDEX(tblPunten[Punten],MATCH(tblRenners[[#This Row],[Nr]],INDIRECT("tblUitslagen["&amp;Z$4&amp;"]"),0)),"")</f>
        <v/>
      </c>
      <c r="AA41" t="str">
        <f ca="1">IFERROR(INDEX(tblPunten[Punten],MATCH(tblRenners[[#This Row],[Nr]],INDIRECT("tblUitslagen["&amp;AA$4&amp;"]"),0)),"")</f>
        <v/>
      </c>
      <c r="AB41" t="str">
        <f ca="1">IFERROR(INDEX(tblPunten[Punten],MATCH(tblRenners[[#This Row],[Nr]],INDIRECT("tblUitslagen["&amp;AB$4&amp;"]"),0)),"")</f>
        <v/>
      </c>
    </row>
    <row r="42" spans="2:28" x14ac:dyDescent="0.3">
      <c r="B42" t="str">
        <f>INDEX(tblTeams[Naam],MATCH(FLOOR(tblRenners[[#This Row],[Nr]],10),tblTeams[Nr],0))</f>
        <v>Jumbo-Visma</v>
      </c>
      <c r="C42">
        <v>13</v>
      </c>
      <c r="D42" t="str">
        <f>INDEX(tblTeams[Naam],MATCH(tblRenners[[#This Row],[Nr]],tblTeams[Nr],0))</f>
        <v>Amund Grøndahl Jansen</v>
      </c>
      <c r="E42" t="str">
        <f>INDEX(tblTeams[Land],MATCH(tblRenners[[#This Row],[Nr]],tblTeams[Nr],0))</f>
        <v>Noorwegen</v>
      </c>
      <c r="F42" s="9">
        <f ca="1">SUM(tblRenners[[#This Row],[Etap1]:[Etap21]])</f>
        <v>0</v>
      </c>
      <c r="G42">
        <f ca="1">_xlfn.RANK.EQ(tblRenners[[#This Row],[TotaalPunten]],tblRenners[TotaalPunten])</f>
        <v>27</v>
      </c>
      <c r="H42" t="str">
        <f ca="1">IFERROR(INDEX(tblPunten[Punten],MATCH(tblRenners[[#This Row],[Nr]],INDIRECT("tblUitslagen["&amp;H$4&amp;"]"),0)),"")</f>
        <v/>
      </c>
      <c r="I42" t="str">
        <f ca="1">IFERROR(INDEX(tblPunten[Punten],MATCH(tblRenners[[#This Row],[Nr]],INDIRECT("tblUitslagen["&amp;I$4&amp;"]"),0)),"")</f>
        <v/>
      </c>
      <c r="J42" t="str">
        <f ca="1">IFERROR(INDEX(tblPunten[Punten],MATCH(tblRenners[[#This Row],[Nr]],INDIRECT("tblUitslagen["&amp;J$4&amp;"]"),0)),"")</f>
        <v/>
      </c>
      <c r="K42" t="str">
        <f ca="1">IFERROR(INDEX(tblPunten[Punten],MATCH(tblRenners[[#This Row],[Nr]],INDIRECT("tblUitslagen["&amp;K$4&amp;"]"),0)),"")</f>
        <v/>
      </c>
      <c r="L42" t="str">
        <f ca="1">IFERROR(INDEX(tblPunten[Punten],MATCH(tblRenners[[#This Row],[Nr]],INDIRECT("tblUitslagen["&amp;L$4&amp;"]"),0)),"")</f>
        <v/>
      </c>
      <c r="M42" t="str">
        <f ca="1">IFERROR(INDEX(tblPunten[Punten],MATCH(tblRenners[[#This Row],[Nr]],INDIRECT("tblUitslagen["&amp;M$4&amp;"]"),0)),"")</f>
        <v/>
      </c>
      <c r="N42" t="str">
        <f ca="1">IFERROR(INDEX(tblPunten[Punten],MATCH(tblRenners[[#This Row],[Nr]],INDIRECT("tblUitslagen["&amp;N$4&amp;"]"),0)),"")</f>
        <v/>
      </c>
      <c r="O42" t="str">
        <f ca="1">IFERROR(INDEX(tblPunten[Punten],MATCH(tblRenners[[#This Row],[Nr]],INDIRECT("tblUitslagen["&amp;O$4&amp;"]"),0)),"")</f>
        <v/>
      </c>
      <c r="P42" t="str">
        <f ca="1">IFERROR(INDEX(tblPunten[Punten],MATCH(tblRenners[[#This Row],[Nr]],INDIRECT("tblUitslagen["&amp;P$4&amp;"]"),0)),"")</f>
        <v/>
      </c>
      <c r="Q42" t="str">
        <f ca="1">IFERROR(INDEX(tblPunten[Punten],MATCH(tblRenners[[#This Row],[Nr]],INDIRECT("tblUitslagen["&amp;Q$4&amp;"]"),0)),"")</f>
        <v/>
      </c>
      <c r="R42" t="str">
        <f ca="1">IFERROR(INDEX(tblPunten[Punten],MATCH(tblRenners[[#This Row],[Nr]],INDIRECT("tblUitslagen["&amp;R$4&amp;"]"),0)),"")</f>
        <v/>
      </c>
      <c r="S42" t="str">
        <f ca="1">IFERROR(INDEX(tblPunten[Punten],MATCH(tblRenners[[#This Row],[Nr]],INDIRECT("tblUitslagen["&amp;S$4&amp;"]"),0)),"")</f>
        <v/>
      </c>
      <c r="T42" t="str">
        <f ca="1">IFERROR(INDEX(tblPunten[Punten],MATCH(tblRenners[[#This Row],[Nr]],INDIRECT("tblUitslagen["&amp;T$4&amp;"]"),0)),"")</f>
        <v/>
      </c>
      <c r="U42" t="str">
        <f ca="1">IFERROR(INDEX(tblPunten[Punten],MATCH(tblRenners[[#This Row],[Nr]],INDIRECT("tblUitslagen["&amp;U$4&amp;"]"),0)),"")</f>
        <v/>
      </c>
      <c r="V42" t="str">
        <f ca="1">IFERROR(INDEX(tblPunten[Punten],MATCH(tblRenners[[#This Row],[Nr]],INDIRECT("tblUitslagen["&amp;V$4&amp;"]"),0)),"")</f>
        <v/>
      </c>
      <c r="W42" t="str">
        <f ca="1">IFERROR(INDEX(tblPunten[Punten],MATCH(tblRenners[[#This Row],[Nr]],INDIRECT("tblUitslagen["&amp;W$4&amp;"]"),0)),"")</f>
        <v/>
      </c>
      <c r="X42" t="str">
        <f ca="1">IFERROR(INDEX(tblPunten[Punten],MATCH(tblRenners[[#This Row],[Nr]],INDIRECT("tblUitslagen["&amp;X$4&amp;"]"),0)),"")</f>
        <v/>
      </c>
      <c r="Y42" t="str">
        <f ca="1">IFERROR(INDEX(tblPunten[Punten],MATCH(tblRenners[[#This Row],[Nr]],INDIRECT("tblUitslagen["&amp;Y$4&amp;"]"),0)),"")</f>
        <v/>
      </c>
      <c r="Z42" t="str">
        <f ca="1">IFERROR(INDEX(tblPunten[Punten],MATCH(tblRenners[[#This Row],[Nr]],INDIRECT("tblUitslagen["&amp;Z$4&amp;"]"),0)),"")</f>
        <v/>
      </c>
      <c r="AA42" t="str">
        <f ca="1">IFERROR(INDEX(tblPunten[Punten],MATCH(tblRenners[[#This Row],[Nr]],INDIRECT("tblUitslagen["&amp;AA$4&amp;"]"),0)),"")</f>
        <v/>
      </c>
      <c r="AB42" t="str">
        <f ca="1">IFERROR(INDEX(tblPunten[Punten],MATCH(tblRenners[[#This Row],[Nr]],INDIRECT("tblUitslagen["&amp;AB$4&amp;"]"),0)),"")</f>
        <v/>
      </c>
    </row>
    <row r="43" spans="2:28" x14ac:dyDescent="0.3">
      <c r="B43" t="str">
        <f>INDEX(tblTeams[Naam],MATCH(FLOOR(tblRenners[[#This Row],[Nr]],10),tblTeams[Nr],0))</f>
        <v>Jumbo-Visma</v>
      </c>
      <c r="C43">
        <v>14</v>
      </c>
      <c r="D43" t="str">
        <f>INDEX(tblTeams[Naam],MATCH(tblRenners[[#This Row],[Nr]],tblTeams[Nr],0))</f>
        <v>Tom Dumoulin</v>
      </c>
      <c r="E43" t="str">
        <f>INDEX(tblTeams[Land],MATCH(tblRenners[[#This Row],[Nr]],tblTeams[Nr],0))</f>
        <v>Nederland</v>
      </c>
      <c r="F43" s="9">
        <f ca="1">SUM(tblRenners[[#This Row],[Etap1]:[Etap21]])</f>
        <v>0</v>
      </c>
      <c r="G43">
        <f ca="1">_xlfn.RANK.EQ(tblRenners[[#This Row],[TotaalPunten]],tblRenners[TotaalPunten])</f>
        <v>27</v>
      </c>
      <c r="H43" t="str">
        <f ca="1">IFERROR(INDEX(tblPunten[Punten],MATCH(tblRenners[[#This Row],[Nr]],INDIRECT("tblUitslagen["&amp;H$4&amp;"]"),0)),"")</f>
        <v/>
      </c>
      <c r="I43" t="str">
        <f ca="1">IFERROR(INDEX(tblPunten[Punten],MATCH(tblRenners[[#This Row],[Nr]],INDIRECT("tblUitslagen["&amp;I$4&amp;"]"),0)),"")</f>
        <v/>
      </c>
      <c r="J43" t="str">
        <f ca="1">IFERROR(INDEX(tblPunten[Punten],MATCH(tblRenners[[#This Row],[Nr]],INDIRECT("tblUitslagen["&amp;J$4&amp;"]"),0)),"")</f>
        <v/>
      </c>
      <c r="K43" t="str">
        <f ca="1">IFERROR(INDEX(tblPunten[Punten],MATCH(tblRenners[[#This Row],[Nr]],INDIRECT("tblUitslagen["&amp;K$4&amp;"]"),0)),"")</f>
        <v/>
      </c>
      <c r="L43" t="str">
        <f ca="1">IFERROR(INDEX(tblPunten[Punten],MATCH(tblRenners[[#This Row],[Nr]],INDIRECT("tblUitslagen["&amp;L$4&amp;"]"),0)),"")</f>
        <v/>
      </c>
      <c r="M43" t="str">
        <f ca="1">IFERROR(INDEX(tblPunten[Punten],MATCH(tblRenners[[#This Row],[Nr]],INDIRECT("tblUitslagen["&amp;M$4&amp;"]"),0)),"")</f>
        <v/>
      </c>
      <c r="N43" t="str">
        <f ca="1">IFERROR(INDEX(tblPunten[Punten],MATCH(tblRenners[[#This Row],[Nr]],INDIRECT("tblUitslagen["&amp;N$4&amp;"]"),0)),"")</f>
        <v/>
      </c>
      <c r="O43" t="str">
        <f ca="1">IFERROR(INDEX(tblPunten[Punten],MATCH(tblRenners[[#This Row],[Nr]],INDIRECT("tblUitslagen["&amp;O$4&amp;"]"),0)),"")</f>
        <v/>
      </c>
      <c r="P43" t="str">
        <f ca="1">IFERROR(INDEX(tblPunten[Punten],MATCH(tblRenners[[#This Row],[Nr]],INDIRECT("tblUitslagen["&amp;P$4&amp;"]"),0)),"")</f>
        <v/>
      </c>
      <c r="Q43" t="str">
        <f ca="1">IFERROR(INDEX(tblPunten[Punten],MATCH(tblRenners[[#This Row],[Nr]],INDIRECT("tblUitslagen["&amp;Q$4&amp;"]"),0)),"")</f>
        <v/>
      </c>
      <c r="R43" t="str">
        <f ca="1">IFERROR(INDEX(tblPunten[Punten],MATCH(tblRenners[[#This Row],[Nr]],INDIRECT("tblUitslagen["&amp;R$4&amp;"]"),0)),"")</f>
        <v/>
      </c>
      <c r="S43" t="str">
        <f ca="1">IFERROR(INDEX(tblPunten[Punten],MATCH(tblRenners[[#This Row],[Nr]],INDIRECT("tblUitslagen["&amp;S$4&amp;"]"),0)),"")</f>
        <v/>
      </c>
      <c r="T43" t="str">
        <f ca="1">IFERROR(INDEX(tblPunten[Punten],MATCH(tblRenners[[#This Row],[Nr]],INDIRECT("tblUitslagen["&amp;T$4&amp;"]"),0)),"")</f>
        <v/>
      </c>
      <c r="U43" t="str">
        <f ca="1">IFERROR(INDEX(tblPunten[Punten],MATCH(tblRenners[[#This Row],[Nr]],INDIRECT("tblUitslagen["&amp;U$4&amp;"]"),0)),"")</f>
        <v/>
      </c>
      <c r="V43" t="str">
        <f ca="1">IFERROR(INDEX(tblPunten[Punten],MATCH(tblRenners[[#This Row],[Nr]],INDIRECT("tblUitslagen["&amp;V$4&amp;"]"),0)),"")</f>
        <v/>
      </c>
      <c r="W43" t="str">
        <f ca="1">IFERROR(INDEX(tblPunten[Punten],MATCH(tblRenners[[#This Row],[Nr]],INDIRECT("tblUitslagen["&amp;W$4&amp;"]"),0)),"")</f>
        <v/>
      </c>
      <c r="X43" t="str">
        <f ca="1">IFERROR(INDEX(tblPunten[Punten],MATCH(tblRenners[[#This Row],[Nr]],INDIRECT("tblUitslagen["&amp;X$4&amp;"]"),0)),"")</f>
        <v/>
      </c>
      <c r="Y43" t="str">
        <f ca="1">IFERROR(INDEX(tblPunten[Punten],MATCH(tblRenners[[#This Row],[Nr]],INDIRECT("tblUitslagen["&amp;Y$4&amp;"]"),0)),"")</f>
        <v/>
      </c>
      <c r="Z43" t="str">
        <f ca="1">IFERROR(INDEX(tblPunten[Punten],MATCH(tblRenners[[#This Row],[Nr]],INDIRECT("tblUitslagen["&amp;Z$4&amp;"]"),0)),"")</f>
        <v/>
      </c>
      <c r="AA43" t="str">
        <f ca="1">IFERROR(INDEX(tblPunten[Punten],MATCH(tblRenners[[#This Row],[Nr]],INDIRECT("tblUitslagen["&amp;AA$4&amp;"]"),0)),"")</f>
        <v/>
      </c>
      <c r="AB43" t="str">
        <f ca="1">IFERROR(INDEX(tblPunten[Punten],MATCH(tblRenners[[#This Row],[Nr]],INDIRECT("tblUitslagen["&amp;AB$4&amp;"]"),0)),"")</f>
        <v/>
      </c>
    </row>
    <row r="44" spans="2:28" x14ac:dyDescent="0.3">
      <c r="B44" t="str">
        <f>INDEX(tblTeams[Naam],MATCH(FLOOR(tblRenners[[#This Row],[Nr]],10),tblTeams[Nr],0))</f>
        <v>Jumbo-Visma</v>
      </c>
      <c r="C44">
        <v>15</v>
      </c>
      <c r="D44" t="str">
        <f>INDEX(tblTeams[Naam],MATCH(tblRenners[[#This Row],[Nr]],tblTeams[Nr],0))</f>
        <v>Robert Gesink</v>
      </c>
      <c r="E44" t="str">
        <f>INDEX(tblTeams[Land],MATCH(tblRenners[[#This Row],[Nr]],tblTeams[Nr],0))</f>
        <v>Nederland</v>
      </c>
      <c r="F44" s="9">
        <f ca="1">SUM(tblRenners[[#This Row],[Etap1]:[Etap21]])</f>
        <v>0</v>
      </c>
      <c r="G44">
        <f ca="1">_xlfn.RANK.EQ(tblRenners[[#This Row],[TotaalPunten]],tblRenners[TotaalPunten])</f>
        <v>27</v>
      </c>
      <c r="H44" t="str">
        <f ca="1">IFERROR(INDEX(tblPunten[Punten],MATCH(tblRenners[[#This Row],[Nr]],INDIRECT("tblUitslagen["&amp;H$4&amp;"]"),0)),"")</f>
        <v/>
      </c>
      <c r="I44" t="str">
        <f ca="1">IFERROR(INDEX(tblPunten[Punten],MATCH(tblRenners[[#This Row],[Nr]],INDIRECT("tblUitslagen["&amp;I$4&amp;"]"),0)),"")</f>
        <v/>
      </c>
      <c r="J44" t="str">
        <f ca="1">IFERROR(INDEX(tblPunten[Punten],MATCH(tblRenners[[#This Row],[Nr]],INDIRECT("tblUitslagen["&amp;J$4&amp;"]"),0)),"")</f>
        <v/>
      </c>
      <c r="K44" t="str">
        <f ca="1">IFERROR(INDEX(tblPunten[Punten],MATCH(tblRenners[[#This Row],[Nr]],INDIRECT("tblUitslagen["&amp;K$4&amp;"]"),0)),"")</f>
        <v/>
      </c>
      <c r="L44" t="str">
        <f ca="1">IFERROR(INDEX(tblPunten[Punten],MATCH(tblRenners[[#This Row],[Nr]],INDIRECT("tblUitslagen["&amp;L$4&amp;"]"),0)),"")</f>
        <v/>
      </c>
      <c r="M44" t="str">
        <f ca="1">IFERROR(INDEX(tblPunten[Punten],MATCH(tblRenners[[#This Row],[Nr]],INDIRECT("tblUitslagen["&amp;M$4&amp;"]"),0)),"")</f>
        <v/>
      </c>
      <c r="N44" t="str">
        <f ca="1">IFERROR(INDEX(tblPunten[Punten],MATCH(tblRenners[[#This Row],[Nr]],INDIRECT("tblUitslagen["&amp;N$4&amp;"]"),0)),"")</f>
        <v/>
      </c>
      <c r="O44" t="str">
        <f ca="1">IFERROR(INDEX(tblPunten[Punten],MATCH(tblRenners[[#This Row],[Nr]],INDIRECT("tblUitslagen["&amp;O$4&amp;"]"),0)),"")</f>
        <v/>
      </c>
      <c r="P44" t="str">
        <f ca="1">IFERROR(INDEX(tblPunten[Punten],MATCH(tblRenners[[#This Row],[Nr]],INDIRECT("tblUitslagen["&amp;P$4&amp;"]"),0)),"")</f>
        <v/>
      </c>
      <c r="Q44" t="str">
        <f ca="1">IFERROR(INDEX(tblPunten[Punten],MATCH(tblRenners[[#This Row],[Nr]],INDIRECT("tblUitslagen["&amp;Q$4&amp;"]"),0)),"")</f>
        <v/>
      </c>
      <c r="R44" t="str">
        <f ca="1">IFERROR(INDEX(tblPunten[Punten],MATCH(tblRenners[[#This Row],[Nr]],INDIRECT("tblUitslagen["&amp;R$4&amp;"]"),0)),"")</f>
        <v/>
      </c>
      <c r="S44" t="str">
        <f ca="1">IFERROR(INDEX(tblPunten[Punten],MATCH(tblRenners[[#This Row],[Nr]],INDIRECT("tblUitslagen["&amp;S$4&amp;"]"),0)),"")</f>
        <v/>
      </c>
      <c r="T44" t="str">
        <f ca="1">IFERROR(INDEX(tblPunten[Punten],MATCH(tblRenners[[#This Row],[Nr]],INDIRECT("tblUitslagen["&amp;T$4&amp;"]"),0)),"")</f>
        <v/>
      </c>
      <c r="U44" t="str">
        <f ca="1">IFERROR(INDEX(tblPunten[Punten],MATCH(tblRenners[[#This Row],[Nr]],INDIRECT("tblUitslagen["&amp;U$4&amp;"]"),0)),"")</f>
        <v/>
      </c>
      <c r="V44" t="str">
        <f ca="1">IFERROR(INDEX(tblPunten[Punten],MATCH(tblRenners[[#This Row],[Nr]],INDIRECT("tblUitslagen["&amp;V$4&amp;"]"),0)),"")</f>
        <v/>
      </c>
      <c r="W44" t="str">
        <f ca="1">IFERROR(INDEX(tblPunten[Punten],MATCH(tblRenners[[#This Row],[Nr]],INDIRECT("tblUitslagen["&amp;W$4&amp;"]"),0)),"")</f>
        <v/>
      </c>
      <c r="X44" t="str">
        <f ca="1">IFERROR(INDEX(tblPunten[Punten],MATCH(tblRenners[[#This Row],[Nr]],INDIRECT("tblUitslagen["&amp;X$4&amp;"]"),0)),"")</f>
        <v/>
      </c>
      <c r="Y44" t="str">
        <f ca="1">IFERROR(INDEX(tblPunten[Punten],MATCH(tblRenners[[#This Row],[Nr]],INDIRECT("tblUitslagen["&amp;Y$4&amp;"]"),0)),"")</f>
        <v/>
      </c>
      <c r="Z44" t="str">
        <f ca="1">IFERROR(INDEX(tblPunten[Punten],MATCH(tblRenners[[#This Row],[Nr]],INDIRECT("tblUitslagen["&amp;Z$4&amp;"]"),0)),"")</f>
        <v/>
      </c>
      <c r="AA44" t="str">
        <f ca="1">IFERROR(INDEX(tblPunten[Punten],MATCH(tblRenners[[#This Row],[Nr]],INDIRECT("tblUitslagen["&amp;AA$4&amp;"]"),0)),"")</f>
        <v/>
      </c>
      <c r="AB44" t="str">
        <f ca="1">IFERROR(INDEX(tblPunten[Punten],MATCH(tblRenners[[#This Row],[Nr]],INDIRECT("tblUitslagen["&amp;AB$4&amp;"]"),0)),"")</f>
        <v/>
      </c>
    </row>
    <row r="45" spans="2:28" x14ac:dyDescent="0.3">
      <c r="B45" t="str">
        <f>INDEX(tblTeams[Naam],MATCH(FLOOR(tblRenners[[#This Row],[Nr]],10),tblTeams[Nr],0))</f>
        <v>Jumbo-Visma</v>
      </c>
      <c r="C45">
        <v>16</v>
      </c>
      <c r="D45" t="str">
        <f>INDEX(tblTeams[Naam],MATCH(tblRenners[[#This Row],[Nr]],tblTeams[Nr],0))</f>
        <v>Sepp Kuss</v>
      </c>
      <c r="E45" t="str">
        <f>INDEX(tblTeams[Land],MATCH(tblRenners[[#This Row],[Nr]],tblTeams[Nr],0))</f>
        <v>Verenigde Staten</v>
      </c>
      <c r="F45" s="9">
        <f ca="1">SUM(tblRenners[[#This Row],[Etap1]:[Etap21]])</f>
        <v>0</v>
      </c>
      <c r="G45">
        <f ca="1">_xlfn.RANK.EQ(tblRenners[[#This Row],[TotaalPunten]],tblRenners[TotaalPunten])</f>
        <v>27</v>
      </c>
      <c r="H45" t="str">
        <f ca="1">IFERROR(INDEX(tblPunten[Punten],MATCH(tblRenners[[#This Row],[Nr]],INDIRECT("tblUitslagen["&amp;H$4&amp;"]"),0)),"")</f>
        <v/>
      </c>
      <c r="I45" t="str">
        <f ca="1">IFERROR(INDEX(tblPunten[Punten],MATCH(tblRenners[[#This Row],[Nr]],INDIRECT("tblUitslagen["&amp;I$4&amp;"]"),0)),"")</f>
        <v/>
      </c>
      <c r="J45" t="str">
        <f ca="1">IFERROR(INDEX(tblPunten[Punten],MATCH(tblRenners[[#This Row],[Nr]],INDIRECT("tblUitslagen["&amp;J$4&amp;"]"),0)),"")</f>
        <v/>
      </c>
      <c r="K45" t="str">
        <f ca="1">IFERROR(INDEX(tblPunten[Punten],MATCH(tblRenners[[#This Row],[Nr]],INDIRECT("tblUitslagen["&amp;K$4&amp;"]"),0)),"")</f>
        <v/>
      </c>
      <c r="L45" t="str">
        <f ca="1">IFERROR(INDEX(tblPunten[Punten],MATCH(tblRenners[[#This Row],[Nr]],INDIRECT("tblUitslagen["&amp;L$4&amp;"]"),0)),"")</f>
        <v/>
      </c>
      <c r="M45" t="str">
        <f ca="1">IFERROR(INDEX(tblPunten[Punten],MATCH(tblRenners[[#This Row],[Nr]],INDIRECT("tblUitslagen["&amp;M$4&amp;"]"),0)),"")</f>
        <v/>
      </c>
      <c r="N45" t="str">
        <f ca="1">IFERROR(INDEX(tblPunten[Punten],MATCH(tblRenners[[#This Row],[Nr]],INDIRECT("tblUitslagen["&amp;N$4&amp;"]"),0)),"")</f>
        <v/>
      </c>
      <c r="O45" t="str">
        <f ca="1">IFERROR(INDEX(tblPunten[Punten],MATCH(tblRenners[[#This Row],[Nr]],INDIRECT("tblUitslagen["&amp;O$4&amp;"]"),0)),"")</f>
        <v/>
      </c>
      <c r="P45" t="str">
        <f ca="1">IFERROR(INDEX(tblPunten[Punten],MATCH(tblRenners[[#This Row],[Nr]],INDIRECT("tblUitslagen["&amp;P$4&amp;"]"),0)),"")</f>
        <v/>
      </c>
      <c r="Q45" t="str">
        <f ca="1">IFERROR(INDEX(tblPunten[Punten],MATCH(tblRenners[[#This Row],[Nr]],INDIRECT("tblUitslagen["&amp;Q$4&amp;"]"),0)),"")</f>
        <v/>
      </c>
      <c r="R45" t="str">
        <f ca="1">IFERROR(INDEX(tblPunten[Punten],MATCH(tblRenners[[#This Row],[Nr]],INDIRECT("tblUitslagen["&amp;R$4&amp;"]"),0)),"")</f>
        <v/>
      </c>
      <c r="S45" t="str">
        <f ca="1">IFERROR(INDEX(tblPunten[Punten],MATCH(tblRenners[[#This Row],[Nr]],INDIRECT("tblUitslagen["&amp;S$4&amp;"]"),0)),"")</f>
        <v/>
      </c>
      <c r="T45" t="str">
        <f ca="1">IFERROR(INDEX(tblPunten[Punten],MATCH(tblRenners[[#This Row],[Nr]],INDIRECT("tblUitslagen["&amp;T$4&amp;"]"),0)),"")</f>
        <v/>
      </c>
      <c r="U45" t="str">
        <f ca="1">IFERROR(INDEX(tblPunten[Punten],MATCH(tblRenners[[#This Row],[Nr]],INDIRECT("tblUitslagen["&amp;U$4&amp;"]"),0)),"")</f>
        <v/>
      </c>
      <c r="V45" t="str">
        <f ca="1">IFERROR(INDEX(tblPunten[Punten],MATCH(tblRenners[[#This Row],[Nr]],INDIRECT("tblUitslagen["&amp;V$4&amp;"]"),0)),"")</f>
        <v/>
      </c>
      <c r="W45" t="str">
        <f ca="1">IFERROR(INDEX(tblPunten[Punten],MATCH(tblRenners[[#This Row],[Nr]],INDIRECT("tblUitslagen["&amp;W$4&amp;"]"),0)),"")</f>
        <v/>
      </c>
      <c r="X45" t="str">
        <f ca="1">IFERROR(INDEX(tblPunten[Punten],MATCH(tblRenners[[#This Row],[Nr]],INDIRECT("tblUitslagen["&amp;X$4&amp;"]"),0)),"")</f>
        <v/>
      </c>
      <c r="Y45" t="str">
        <f ca="1">IFERROR(INDEX(tblPunten[Punten],MATCH(tblRenners[[#This Row],[Nr]],INDIRECT("tblUitslagen["&amp;Y$4&amp;"]"),0)),"")</f>
        <v/>
      </c>
      <c r="Z45" t="str">
        <f ca="1">IFERROR(INDEX(tblPunten[Punten],MATCH(tblRenners[[#This Row],[Nr]],INDIRECT("tblUitslagen["&amp;Z$4&amp;"]"),0)),"")</f>
        <v/>
      </c>
      <c r="AA45" t="str">
        <f ca="1">IFERROR(INDEX(tblPunten[Punten],MATCH(tblRenners[[#This Row],[Nr]],INDIRECT("tblUitslagen["&amp;AA$4&amp;"]"),0)),"")</f>
        <v/>
      </c>
      <c r="AB45" t="str">
        <f ca="1">IFERROR(INDEX(tblPunten[Punten],MATCH(tblRenners[[#This Row],[Nr]],INDIRECT("tblUitslagen["&amp;AB$4&amp;"]"),0)),"")</f>
        <v/>
      </c>
    </row>
    <row r="46" spans="2:28" x14ac:dyDescent="0.3">
      <c r="B46" t="str">
        <f>INDEX(tblTeams[Naam],MATCH(FLOOR(tblRenners[[#This Row],[Nr]],10),tblTeams[Nr],0))</f>
        <v>Jumbo-Visma</v>
      </c>
      <c r="C46">
        <v>17</v>
      </c>
      <c r="D46" t="str">
        <f>INDEX(tblTeams[Naam],MATCH(tblRenners[[#This Row],[Nr]],tblTeams[Nr],0))</f>
        <v>Tony Martin</v>
      </c>
      <c r="E46" t="str">
        <f>INDEX(tblTeams[Land],MATCH(tblRenners[[#This Row],[Nr]],tblTeams[Nr],0))</f>
        <v>Duitsland</v>
      </c>
      <c r="F46" s="9">
        <f ca="1">SUM(tblRenners[[#This Row],[Etap1]:[Etap21]])</f>
        <v>0</v>
      </c>
      <c r="G46">
        <f ca="1">_xlfn.RANK.EQ(tblRenners[[#This Row],[TotaalPunten]],tblRenners[TotaalPunten])</f>
        <v>27</v>
      </c>
      <c r="H46" t="str">
        <f ca="1">IFERROR(INDEX(tblPunten[Punten],MATCH(tblRenners[[#This Row],[Nr]],INDIRECT("tblUitslagen["&amp;H$4&amp;"]"),0)),"")</f>
        <v/>
      </c>
      <c r="I46" t="str">
        <f ca="1">IFERROR(INDEX(tblPunten[Punten],MATCH(tblRenners[[#This Row],[Nr]],INDIRECT("tblUitslagen["&amp;I$4&amp;"]"),0)),"")</f>
        <v/>
      </c>
      <c r="J46" t="str">
        <f ca="1">IFERROR(INDEX(tblPunten[Punten],MATCH(tblRenners[[#This Row],[Nr]],INDIRECT("tblUitslagen["&amp;J$4&amp;"]"),0)),"")</f>
        <v/>
      </c>
      <c r="K46" t="str">
        <f ca="1">IFERROR(INDEX(tblPunten[Punten],MATCH(tblRenners[[#This Row],[Nr]],INDIRECT("tblUitslagen["&amp;K$4&amp;"]"),0)),"")</f>
        <v/>
      </c>
      <c r="L46" t="str">
        <f ca="1">IFERROR(INDEX(tblPunten[Punten],MATCH(tblRenners[[#This Row],[Nr]],INDIRECT("tblUitslagen["&amp;L$4&amp;"]"),0)),"")</f>
        <v/>
      </c>
      <c r="M46" t="str">
        <f ca="1">IFERROR(INDEX(tblPunten[Punten],MATCH(tblRenners[[#This Row],[Nr]],INDIRECT("tblUitslagen["&amp;M$4&amp;"]"),0)),"")</f>
        <v/>
      </c>
      <c r="N46" t="str">
        <f ca="1">IFERROR(INDEX(tblPunten[Punten],MATCH(tblRenners[[#This Row],[Nr]],INDIRECT("tblUitslagen["&amp;N$4&amp;"]"),0)),"")</f>
        <v/>
      </c>
      <c r="O46" t="str">
        <f ca="1">IFERROR(INDEX(tblPunten[Punten],MATCH(tblRenners[[#This Row],[Nr]],INDIRECT("tblUitslagen["&amp;O$4&amp;"]"),0)),"")</f>
        <v/>
      </c>
      <c r="P46" t="str">
        <f ca="1">IFERROR(INDEX(tblPunten[Punten],MATCH(tblRenners[[#This Row],[Nr]],INDIRECT("tblUitslagen["&amp;P$4&amp;"]"),0)),"")</f>
        <v/>
      </c>
      <c r="Q46" t="str">
        <f ca="1">IFERROR(INDEX(tblPunten[Punten],MATCH(tblRenners[[#This Row],[Nr]],INDIRECT("tblUitslagen["&amp;Q$4&amp;"]"),0)),"")</f>
        <v/>
      </c>
      <c r="R46" t="str">
        <f ca="1">IFERROR(INDEX(tblPunten[Punten],MATCH(tblRenners[[#This Row],[Nr]],INDIRECT("tblUitslagen["&amp;R$4&amp;"]"),0)),"")</f>
        <v/>
      </c>
      <c r="S46" t="str">
        <f ca="1">IFERROR(INDEX(tblPunten[Punten],MATCH(tblRenners[[#This Row],[Nr]],INDIRECT("tblUitslagen["&amp;S$4&amp;"]"),0)),"")</f>
        <v/>
      </c>
      <c r="T46" t="str">
        <f ca="1">IFERROR(INDEX(tblPunten[Punten],MATCH(tblRenners[[#This Row],[Nr]],INDIRECT("tblUitslagen["&amp;T$4&amp;"]"),0)),"")</f>
        <v/>
      </c>
      <c r="U46" t="str">
        <f ca="1">IFERROR(INDEX(tblPunten[Punten],MATCH(tblRenners[[#This Row],[Nr]],INDIRECT("tblUitslagen["&amp;U$4&amp;"]"),0)),"")</f>
        <v/>
      </c>
      <c r="V46" t="str">
        <f ca="1">IFERROR(INDEX(tblPunten[Punten],MATCH(tblRenners[[#This Row],[Nr]],INDIRECT("tblUitslagen["&amp;V$4&amp;"]"),0)),"")</f>
        <v/>
      </c>
      <c r="W46" t="str">
        <f ca="1">IFERROR(INDEX(tblPunten[Punten],MATCH(tblRenners[[#This Row],[Nr]],INDIRECT("tblUitslagen["&amp;W$4&amp;"]"),0)),"")</f>
        <v/>
      </c>
      <c r="X46" t="str">
        <f ca="1">IFERROR(INDEX(tblPunten[Punten],MATCH(tblRenners[[#This Row],[Nr]],INDIRECT("tblUitslagen["&amp;X$4&amp;"]"),0)),"")</f>
        <v/>
      </c>
      <c r="Y46" t="str">
        <f ca="1">IFERROR(INDEX(tblPunten[Punten],MATCH(tblRenners[[#This Row],[Nr]],INDIRECT("tblUitslagen["&amp;Y$4&amp;"]"),0)),"")</f>
        <v/>
      </c>
      <c r="Z46" t="str">
        <f ca="1">IFERROR(INDEX(tblPunten[Punten],MATCH(tblRenners[[#This Row],[Nr]],INDIRECT("tblUitslagen["&amp;Z$4&amp;"]"),0)),"")</f>
        <v/>
      </c>
      <c r="AA46" t="str">
        <f ca="1">IFERROR(INDEX(tblPunten[Punten],MATCH(tblRenners[[#This Row],[Nr]],INDIRECT("tblUitslagen["&amp;AA$4&amp;"]"),0)),"")</f>
        <v/>
      </c>
      <c r="AB46" t="str">
        <f ca="1">IFERROR(INDEX(tblPunten[Punten],MATCH(tblRenners[[#This Row],[Nr]],INDIRECT("tblUitslagen["&amp;AB$4&amp;"]"),0)),"")</f>
        <v/>
      </c>
    </row>
    <row r="47" spans="2:28" x14ac:dyDescent="0.3">
      <c r="B47" t="str">
        <f>INDEX(tblTeams[Naam],MATCH(FLOOR(tblRenners[[#This Row],[Nr]],10),tblTeams[Nr],0))</f>
        <v>Jumbo-Visma</v>
      </c>
      <c r="C47">
        <v>18</v>
      </c>
      <c r="D47" t="str">
        <f>INDEX(tblTeams[Naam],MATCH(tblRenners[[#This Row],[Nr]],tblTeams[Nr],0))</f>
        <v>Wout van Aert</v>
      </c>
      <c r="E47" t="str">
        <f>INDEX(tblTeams[Land],MATCH(tblRenners[[#This Row],[Nr]],tblTeams[Nr],0))</f>
        <v>België</v>
      </c>
      <c r="F47" s="9">
        <f ca="1">SUM(tblRenners[[#This Row],[Etap1]:[Etap21]])</f>
        <v>0</v>
      </c>
      <c r="G47">
        <f ca="1">_xlfn.RANK.EQ(tblRenners[[#This Row],[TotaalPunten]],tblRenners[TotaalPunten])</f>
        <v>27</v>
      </c>
      <c r="H47" t="str">
        <f ca="1">IFERROR(INDEX(tblPunten[Punten],MATCH(tblRenners[[#This Row],[Nr]],INDIRECT("tblUitslagen["&amp;H$4&amp;"]"),0)),"")</f>
        <v/>
      </c>
      <c r="I47" t="str">
        <f ca="1">IFERROR(INDEX(tblPunten[Punten],MATCH(tblRenners[[#This Row],[Nr]],INDIRECT("tblUitslagen["&amp;I$4&amp;"]"),0)),"")</f>
        <v/>
      </c>
      <c r="J47" t="str">
        <f ca="1">IFERROR(INDEX(tblPunten[Punten],MATCH(tblRenners[[#This Row],[Nr]],INDIRECT("tblUitslagen["&amp;J$4&amp;"]"),0)),"")</f>
        <v/>
      </c>
      <c r="K47" t="str">
        <f ca="1">IFERROR(INDEX(tblPunten[Punten],MATCH(tblRenners[[#This Row],[Nr]],INDIRECT("tblUitslagen["&amp;K$4&amp;"]"),0)),"")</f>
        <v/>
      </c>
      <c r="L47" t="str">
        <f ca="1">IFERROR(INDEX(tblPunten[Punten],MATCH(tblRenners[[#This Row],[Nr]],INDIRECT("tblUitslagen["&amp;L$4&amp;"]"),0)),"")</f>
        <v/>
      </c>
      <c r="M47" t="str">
        <f ca="1">IFERROR(INDEX(tblPunten[Punten],MATCH(tblRenners[[#This Row],[Nr]],INDIRECT("tblUitslagen["&amp;M$4&amp;"]"),0)),"")</f>
        <v/>
      </c>
      <c r="N47" t="str">
        <f ca="1">IFERROR(INDEX(tblPunten[Punten],MATCH(tblRenners[[#This Row],[Nr]],INDIRECT("tblUitslagen["&amp;N$4&amp;"]"),0)),"")</f>
        <v/>
      </c>
      <c r="O47" t="str">
        <f ca="1">IFERROR(INDEX(tblPunten[Punten],MATCH(tblRenners[[#This Row],[Nr]],INDIRECT("tblUitslagen["&amp;O$4&amp;"]"),0)),"")</f>
        <v/>
      </c>
      <c r="P47" t="str">
        <f ca="1">IFERROR(INDEX(tblPunten[Punten],MATCH(tblRenners[[#This Row],[Nr]],INDIRECT("tblUitslagen["&amp;P$4&amp;"]"),0)),"")</f>
        <v/>
      </c>
      <c r="Q47" t="str">
        <f ca="1">IFERROR(INDEX(tblPunten[Punten],MATCH(tblRenners[[#This Row],[Nr]],INDIRECT("tblUitslagen["&amp;Q$4&amp;"]"),0)),"")</f>
        <v/>
      </c>
      <c r="R47" t="str">
        <f ca="1">IFERROR(INDEX(tblPunten[Punten],MATCH(tblRenners[[#This Row],[Nr]],INDIRECT("tblUitslagen["&amp;R$4&amp;"]"),0)),"")</f>
        <v/>
      </c>
      <c r="S47" t="str">
        <f ca="1">IFERROR(INDEX(tblPunten[Punten],MATCH(tblRenners[[#This Row],[Nr]],INDIRECT("tblUitslagen["&amp;S$4&amp;"]"),0)),"")</f>
        <v/>
      </c>
      <c r="T47" t="str">
        <f ca="1">IFERROR(INDEX(tblPunten[Punten],MATCH(tblRenners[[#This Row],[Nr]],INDIRECT("tblUitslagen["&amp;T$4&amp;"]"),0)),"")</f>
        <v/>
      </c>
      <c r="U47" t="str">
        <f ca="1">IFERROR(INDEX(tblPunten[Punten],MATCH(tblRenners[[#This Row],[Nr]],INDIRECT("tblUitslagen["&amp;U$4&amp;"]"),0)),"")</f>
        <v/>
      </c>
      <c r="V47" t="str">
        <f ca="1">IFERROR(INDEX(tblPunten[Punten],MATCH(tblRenners[[#This Row],[Nr]],INDIRECT("tblUitslagen["&amp;V$4&amp;"]"),0)),"")</f>
        <v/>
      </c>
      <c r="W47" t="str">
        <f ca="1">IFERROR(INDEX(tblPunten[Punten],MATCH(tblRenners[[#This Row],[Nr]],INDIRECT("tblUitslagen["&amp;W$4&amp;"]"),0)),"")</f>
        <v/>
      </c>
      <c r="X47" t="str">
        <f ca="1">IFERROR(INDEX(tblPunten[Punten],MATCH(tblRenners[[#This Row],[Nr]],INDIRECT("tblUitslagen["&amp;X$4&amp;"]"),0)),"")</f>
        <v/>
      </c>
      <c r="Y47" t="str">
        <f ca="1">IFERROR(INDEX(tblPunten[Punten],MATCH(tblRenners[[#This Row],[Nr]],INDIRECT("tblUitslagen["&amp;Y$4&amp;"]"),0)),"")</f>
        <v/>
      </c>
      <c r="Z47" t="str">
        <f ca="1">IFERROR(INDEX(tblPunten[Punten],MATCH(tblRenners[[#This Row],[Nr]],INDIRECT("tblUitslagen["&amp;Z$4&amp;"]"),0)),"")</f>
        <v/>
      </c>
      <c r="AA47" t="str">
        <f ca="1">IFERROR(INDEX(tblPunten[Punten],MATCH(tblRenners[[#This Row],[Nr]],INDIRECT("tblUitslagen["&amp;AA$4&amp;"]"),0)),"")</f>
        <v/>
      </c>
      <c r="AB47" t="str">
        <f ca="1">IFERROR(INDEX(tblPunten[Punten],MATCH(tblRenners[[#This Row],[Nr]],INDIRECT("tblUitslagen["&amp;AB$4&amp;"]"),0)),"")</f>
        <v/>
      </c>
    </row>
    <row r="48" spans="2:28" x14ac:dyDescent="0.3">
      <c r="B48" t="str">
        <f>INDEX(tblTeams[Naam],MATCH(FLOOR(tblRenners[[#This Row],[Nr]],10),tblTeams[Nr],0))</f>
        <v>BORA-hansgrohe</v>
      </c>
      <c r="C48">
        <v>22</v>
      </c>
      <c r="D48" t="str">
        <f>INDEX(tblTeams[Naam],MATCH(tblRenners[[#This Row],[Nr]],tblTeams[Nr],0))</f>
        <v>Emanuel Buchmann</v>
      </c>
      <c r="E48" t="str">
        <f>INDEX(tblTeams[Land],MATCH(tblRenners[[#This Row],[Nr]],tblTeams[Nr],0))</f>
        <v>Duitsland</v>
      </c>
      <c r="F48" s="9">
        <f ca="1">SUM(tblRenners[[#This Row],[Etap1]:[Etap21]])</f>
        <v>0</v>
      </c>
      <c r="G48">
        <f ca="1">_xlfn.RANK.EQ(tblRenners[[#This Row],[TotaalPunten]],tblRenners[TotaalPunten])</f>
        <v>27</v>
      </c>
      <c r="H48" t="str">
        <f ca="1">IFERROR(INDEX(tblPunten[Punten],MATCH(tblRenners[[#This Row],[Nr]],INDIRECT("tblUitslagen["&amp;H$4&amp;"]"),0)),"")</f>
        <v/>
      </c>
      <c r="I48" t="str">
        <f ca="1">IFERROR(INDEX(tblPunten[Punten],MATCH(tblRenners[[#This Row],[Nr]],INDIRECT("tblUitslagen["&amp;I$4&amp;"]"),0)),"")</f>
        <v/>
      </c>
      <c r="J48" t="str">
        <f ca="1">IFERROR(INDEX(tblPunten[Punten],MATCH(tblRenners[[#This Row],[Nr]],INDIRECT("tblUitslagen["&amp;J$4&amp;"]"),0)),"")</f>
        <v/>
      </c>
      <c r="K48" t="str">
        <f ca="1">IFERROR(INDEX(tblPunten[Punten],MATCH(tblRenners[[#This Row],[Nr]],INDIRECT("tblUitslagen["&amp;K$4&amp;"]"),0)),"")</f>
        <v/>
      </c>
      <c r="L48" t="str">
        <f ca="1">IFERROR(INDEX(tblPunten[Punten],MATCH(tblRenners[[#This Row],[Nr]],INDIRECT("tblUitslagen["&amp;L$4&amp;"]"),0)),"")</f>
        <v/>
      </c>
      <c r="M48" t="str">
        <f ca="1">IFERROR(INDEX(tblPunten[Punten],MATCH(tblRenners[[#This Row],[Nr]],INDIRECT("tblUitslagen["&amp;M$4&amp;"]"),0)),"")</f>
        <v/>
      </c>
      <c r="N48" t="str">
        <f ca="1">IFERROR(INDEX(tblPunten[Punten],MATCH(tblRenners[[#This Row],[Nr]],INDIRECT("tblUitslagen["&amp;N$4&amp;"]"),0)),"")</f>
        <v/>
      </c>
      <c r="O48" t="str">
        <f ca="1">IFERROR(INDEX(tblPunten[Punten],MATCH(tblRenners[[#This Row],[Nr]],INDIRECT("tblUitslagen["&amp;O$4&amp;"]"),0)),"")</f>
        <v/>
      </c>
      <c r="P48" t="str">
        <f ca="1">IFERROR(INDEX(tblPunten[Punten],MATCH(tblRenners[[#This Row],[Nr]],INDIRECT("tblUitslagen["&amp;P$4&amp;"]"),0)),"")</f>
        <v/>
      </c>
      <c r="Q48" t="str">
        <f ca="1">IFERROR(INDEX(tblPunten[Punten],MATCH(tblRenners[[#This Row],[Nr]],INDIRECT("tblUitslagen["&amp;Q$4&amp;"]"),0)),"")</f>
        <v/>
      </c>
      <c r="R48" t="str">
        <f ca="1">IFERROR(INDEX(tblPunten[Punten],MATCH(tblRenners[[#This Row],[Nr]],INDIRECT("tblUitslagen["&amp;R$4&amp;"]"),0)),"")</f>
        <v/>
      </c>
      <c r="S48" t="str">
        <f ca="1">IFERROR(INDEX(tblPunten[Punten],MATCH(tblRenners[[#This Row],[Nr]],INDIRECT("tblUitslagen["&amp;S$4&amp;"]"),0)),"")</f>
        <v/>
      </c>
      <c r="T48" t="str">
        <f ca="1">IFERROR(INDEX(tblPunten[Punten],MATCH(tblRenners[[#This Row],[Nr]],INDIRECT("tblUitslagen["&amp;T$4&amp;"]"),0)),"")</f>
        <v/>
      </c>
      <c r="U48" t="str">
        <f ca="1">IFERROR(INDEX(tblPunten[Punten],MATCH(tblRenners[[#This Row],[Nr]],INDIRECT("tblUitslagen["&amp;U$4&amp;"]"),0)),"")</f>
        <v/>
      </c>
      <c r="V48" t="str">
        <f ca="1">IFERROR(INDEX(tblPunten[Punten],MATCH(tblRenners[[#This Row],[Nr]],INDIRECT("tblUitslagen["&amp;V$4&amp;"]"),0)),"")</f>
        <v/>
      </c>
      <c r="W48" t="str">
        <f ca="1">IFERROR(INDEX(tblPunten[Punten],MATCH(tblRenners[[#This Row],[Nr]],INDIRECT("tblUitslagen["&amp;W$4&amp;"]"),0)),"")</f>
        <v/>
      </c>
      <c r="X48" t="str">
        <f ca="1">IFERROR(INDEX(tblPunten[Punten],MATCH(tblRenners[[#This Row],[Nr]],INDIRECT("tblUitslagen["&amp;X$4&amp;"]"),0)),"")</f>
        <v/>
      </c>
      <c r="Y48" t="str">
        <f ca="1">IFERROR(INDEX(tblPunten[Punten],MATCH(tblRenners[[#This Row],[Nr]],INDIRECT("tblUitslagen["&amp;Y$4&amp;"]"),0)),"")</f>
        <v/>
      </c>
      <c r="Z48" t="str">
        <f ca="1">IFERROR(INDEX(tblPunten[Punten],MATCH(tblRenners[[#This Row],[Nr]],INDIRECT("tblUitslagen["&amp;Z$4&amp;"]"),0)),"")</f>
        <v/>
      </c>
      <c r="AA48" t="str">
        <f ca="1">IFERROR(INDEX(tblPunten[Punten],MATCH(tblRenners[[#This Row],[Nr]],INDIRECT("tblUitslagen["&amp;AA$4&amp;"]"),0)),"")</f>
        <v/>
      </c>
      <c r="AB48" t="str">
        <f ca="1">IFERROR(INDEX(tblPunten[Punten],MATCH(tblRenners[[#This Row],[Nr]],INDIRECT("tblUitslagen["&amp;AB$4&amp;"]"),0)),"")</f>
        <v/>
      </c>
    </row>
    <row r="49" spans="2:28" x14ac:dyDescent="0.3">
      <c r="B49" t="str">
        <f>INDEX(tblTeams[Naam],MATCH(FLOOR(tblRenners[[#This Row],[Nr]],10),tblTeams[Nr],0))</f>
        <v>BORA-hansgrohe</v>
      </c>
      <c r="C49">
        <v>23</v>
      </c>
      <c r="D49" t="str">
        <f>INDEX(tblTeams[Naam],MATCH(tblRenners[[#This Row],[Nr]],tblTeams[Nr],0))</f>
        <v>Felix Großschartner</v>
      </c>
      <c r="E49" t="str">
        <f>INDEX(tblTeams[Land],MATCH(tblRenners[[#This Row],[Nr]],tblTeams[Nr],0))</f>
        <v>Oostenrijk</v>
      </c>
      <c r="F49" s="9">
        <f ca="1">SUM(tblRenners[[#This Row],[Etap1]:[Etap21]])</f>
        <v>0</v>
      </c>
      <c r="G49">
        <f ca="1">_xlfn.RANK.EQ(tblRenners[[#This Row],[TotaalPunten]],tblRenners[TotaalPunten])</f>
        <v>27</v>
      </c>
      <c r="H49" t="str">
        <f ca="1">IFERROR(INDEX(tblPunten[Punten],MATCH(tblRenners[[#This Row],[Nr]],INDIRECT("tblUitslagen["&amp;H$4&amp;"]"),0)),"")</f>
        <v/>
      </c>
      <c r="I49" t="str">
        <f ca="1">IFERROR(INDEX(tblPunten[Punten],MATCH(tblRenners[[#This Row],[Nr]],INDIRECT("tblUitslagen["&amp;I$4&amp;"]"),0)),"")</f>
        <v/>
      </c>
      <c r="J49" t="str">
        <f ca="1">IFERROR(INDEX(tblPunten[Punten],MATCH(tblRenners[[#This Row],[Nr]],INDIRECT("tblUitslagen["&amp;J$4&amp;"]"),0)),"")</f>
        <v/>
      </c>
      <c r="K49" t="str">
        <f ca="1">IFERROR(INDEX(tblPunten[Punten],MATCH(tblRenners[[#This Row],[Nr]],INDIRECT("tblUitslagen["&amp;K$4&amp;"]"),0)),"")</f>
        <v/>
      </c>
      <c r="L49" t="str">
        <f ca="1">IFERROR(INDEX(tblPunten[Punten],MATCH(tblRenners[[#This Row],[Nr]],INDIRECT("tblUitslagen["&amp;L$4&amp;"]"),0)),"")</f>
        <v/>
      </c>
      <c r="M49" t="str">
        <f ca="1">IFERROR(INDEX(tblPunten[Punten],MATCH(tblRenners[[#This Row],[Nr]],INDIRECT("tblUitslagen["&amp;M$4&amp;"]"),0)),"")</f>
        <v/>
      </c>
      <c r="N49" t="str">
        <f ca="1">IFERROR(INDEX(tblPunten[Punten],MATCH(tblRenners[[#This Row],[Nr]],INDIRECT("tblUitslagen["&amp;N$4&amp;"]"),0)),"")</f>
        <v/>
      </c>
      <c r="O49" t="str">
        <f ca="1">IFERROR(INDEX(tblPunten[Punten],MATCH(tblRenners[[#This Row],[Nr]],INDIRECT("tblUitslagen["&amp;O$4&amp;"]"),0)),"")</f>
        <v/>
      </c>
      <c r="P49" t="str">
        <f ca="1">IFERROR(INDEX(tblPunten[Punten],MATCH(tblRenners[[#This Row],[Nr]],INDIRECT("tblUitslagen["&amp;P$4&amp;"]"),0)),"")</f>
        <v/>
      </c>
      <c r="Q49" t="str">
        <f ca="1">IFERROR(INDEX(tblPunten[Punten],MATCH(tblRenners[[#This Row],[Nr]],INDIRECT("tblUitslagen["&amp;Q$4&amp;"]"),0)),"")</f>
        <v/>
      </c>
      <c r="R49" t="str">
        <f ca="1">IFERROR(INDEX(tblPunten[Punten],MATCH(tblRenners[[#This Row],[Nr]],INDIRECT("tblUitslagen["&amp;R$4&amp;"]"),0)),"")</f>
        <v/>
      </c>
      <c r="S49" t="str">
        <f ca="1">IFERROR(INDEX(tblPunten[Punten],MATCH(tblRenners[[#This Row],[Nr]],INDIRECT("tblUitslagen["&amp;S$4&amp;"]"),0)),"")</f>
        <v/>
      </c>
      <c r="T49" t="str">
        <f ca="1">IFERROR(INDEX(tblPunten[Punten],MATCH(tblRenners[[#This Row],[Nr]],INDIRECT("tblUitslagen["&amp;T$4&amp;"]"),0)),"")</f>
        <v/>
      </c>
      <c r="U49" t="str">
        <f ca="1">IFERROR(INDEX(tblPunten[Punten],MATCH(tblRenners[[#This Row],[Nr]],INDIRECT("tblUitslagen["&amp;U$4&amp;"]"),0)),"")</f>
        <v/>
      </c>
      <c r="V49" t="str">
        <f ca="1">IFERROR(INDEX(tblPunten[Punten],MATCH(tblRenners[[#This Row],[Nr]],INDIRECT("tblUitslagen["&amp;V$4&amp;"]"),0)),"")</f>
        <v/>
      </c>
      <c r="W49" t="str">
        <f ca="1">IFERROR(INDEX(tblPunten[Punten],MATCH(tblRenners[[#This Row],[Nr]],INDIRECT("tblUitslagen["&amp;W$4&amp;"]"),0)),"")</f>
        <v/>
      </c>
      <c r="X49" t="str">
        <f ca="1">IFERROR(INDEX(tblPunten[Punten],MATCH(tblRenners[[#This Row],[Nr]],INDIRECT("tblUitslagen["&amp;X$4&amp;"]"),0)),"")</f>
        <v/>
      </c>
      <c r="Y49" t="str">
        <f ca="1">IFERROR(INDEX(tblPunten[Punten],MATCH(tblRenners[[#This Row],[Nr]],INDIRECT("tblUitslagen["&amp;Y$4&amp;"]"),0)),"")</f>
        <v/>
      </c>
      <c r="Z49" t="str">
        <f ca="1">IFERROR(INDEX(tblPunten[Punten],MATCH(tblRenners[[#This Row],[Nr]],INDIRECT("tblUitslagen["&amp;Z$4&amp;"]"),0)),"")</f>
        <v/>
      </c>
      <c r="AA49" t="str">
        <f ca="1">IFERROR(INDEX(tblPunten[Punten],MATCH(tblRenners[[#This Row],[Nr]],INDIRECT("tblUitslagen["&amp;AA$4&amp;"]"),0)),"")</f>
        <v/>
      </c>
      <c r="AB49" t="str">
        <f ca="1">IFERROR(INDEX(tblPunten[Punten],MATCH(tblRenners[[#This Row],[Nr]],INDIRECT("tblUitslagen["&amp;AB$4&amp;"]"),0)),"")</f>
        <v/>
      </c>
    </row>
    <row r="50" spans="2:28" x14ac:dyDescent="0.3">
      <c r="B50" t="str">
        <f>INDEX(tblTeams[Naam],MATCH(FLOOR(tblRenners[[#This Row],[Nr]],10),tblTeams[Nr],0))</f>
        <v>BORA-hansgrohe</v>
      </c>
      <c r="C50">
        <v>24</v>
      </c>
      <c r="D50" t="str">
        <f>INDEX(tblTeams[Naam],MATCH(tblRenners[[#This Row],[Nr]],tblTeams[Nr],0))</f>
        <v>Lennard Kämna</v>
      </c>
      <c r="E50" t="str">
        <f>INDEX(tblTeams[Land],MATCH(tblRenners[[#This Row],[Nr]],tblTeams[Nr],0))</f>
        <v>Duitsland</v>
      </c>
      <c r="F50" s="9">
        <f ca="1">SUM(tblRenners[[#This Row],[Etap1]:[Etap21]])</f>
        <v>0</v>
      </c>
      <c r="G50">
        <f ca="1">_xlfn.RANK.EQ(tblRenners[[#This Row],[TotaalPunten]],tblRenners[TotaalPunten])</f>
        <v>27</v>
      </c>
      <c r="H50" t="str">
        <f ca="1">IFERROR(INDEX(tblPunten[Punten],MATCH(tblRenners[[#This Row],[Nr]],INDIRECT("tblUitslagen["&amp;H$4&amp;"]"),0)),"")</f>
        <v/>
      </c>
      <c r="I50" t="str">
        <f ca="1">IFERROR(INDEX(tblPunten[Punten],MATCH(tblRenners[[#This Row],[Nr]],INDIRECT("tblUitslagen["&amp;I$4&amp;"]"),0)),"")</f>
        <v/>
      </c>
      <c r="J50" t="str">
        <f ca="1">IFERROR(INDEX(tblPunten[Punten],MATCH(tblRenners[[#This Row],[Nr]],INDIRECT("tblUitslagen["&amp;J$4&amp;"]"),0)),"")</f>
        <v/>
      </c>
      <c r="K50" t="str">
        <f ca="1">IFERROR(INDEX(tblPunten[Punten],MATCH(tblRenners[[#This Row],[Nr]],INDIRECT("tblUitslagen["&amp;K$4&amp;"]"),0)),"")</f>
        <v/>
      </c>
      <c r="L50" t="str">
        <f ca="1">IFERROR(INDEX(tblPunten[Punten],MATCH(tblRenners[[#This Row],[Nr]],INDIRECT("tblUitslagen["&amp;L$4&amp;"]"),0)),"")</f>
        <v/>
      </c>
      <c r="M50" t="str">
        <f ca="1">IFERROR(INDEX(tblPunten[Punten],MATCH(tblRenners[[#This Row],[Nr]],INDIRECT("tblUitslagen["&amp;M$4&amp;"]"),0)),"")</f>
        <v/>
      </c>
      <c r="N50" t="str">
        <f ca="1">IFERROR(INDEX(tblPunten[Punten],MATCH(tblRenners[[#This Row],[Nr]],INDIRECT("tblUitslagen["&amp;N$4&amp;"]"),0)),"")</f>
        <v/>
      </c>
      <c r="O50" t="str">
        <f ca="1">IFERROR(INDEX(tblPunten[Punten],MATCH(tblRenners[[#This Row],[Nr]],INDIRECT("tblUitslagen["&amp;O$4&amp;"]"),0)),"")</f>
        <v/>
      </c>
      <c r="P50" t="str">
        <f ca="1">IFERROR(INDEX(tblPunten[Punten],MATCH(tblRenners[[#This Row],[Nr]],INDIRECT("tblUitslagen["&amp;P$4&amp;"]"),0)),"")</f>
        <v/>
      </c>
      <c r="Q50" t="str">
        <f ca="1">IFERROR(INDEX(tblPunten[Punten],MATCH(tblRenners[[#This Row],[Nr]],INDIRECT("tblUitslagen["&amp;Q$4&amp;"]"),0)),"")</f>
        <v/>
      </c>
      <c r="R50" t="str">
        <f ca="1">IFERROR(INDEX(tblPunten[Punten],MATCH(tblRenners[[#This Row],[Nr]],INDIRECT("tblUitslagen["&amp;R$4&amp;"]"),0)),"")</f>
        <v/>
      </c>
      <c r="S50" t="str">
        <f ca="1">IFERROR(INDEX(tblPunten[Punten],MATCH(tblRenners[[#This Row],[Nr]],INDIRECT("tblUitslagen["&amp;S$4&amp;"]"),0)),"")</f>
        <v/>
      </c>
      <c r="T50" t="str">
        <f ca="1">IFERROR(INDEX(tblPunten[Punten],MATCH(tblRenners[[#This Row],[Nr]],INDIRECT("tblUitslagen["&amp;T$4&amp;"]"),0)),"")</f>
        <v/>
      </c>
      <c r="U50" t="str">
        <f ca="1">IFERROR(INDEX(tblPunten[Punten],MATCH(tblRenners[[#This Row],[Nr]],INDIRECT("tblUitslagen["&amp;U$4&amp;"]"),0)),"")</f>
        <v/>
      </c>
      <c r="V50" t="str">
        <f ca="1">IFERROR(INDEX(tblPunten[Punten],MATCH(tblRenners[[#This Row],[Nr]],INDIRECT("tblUitslagen["&amp;V$4&amp;"]"),0)),"")</f>
        <v/>
      </c>
      <c r="W50" t="str">
        <f ca="1">IFERROR(INDEX(tblPunten[Punten],MATCH(tblRenners[[#This Row],[Nr]],INDIRECT("tblUitslagen["&amp;W$4&amp;"]"),0)),"")</f>
        <v/>
      </c>
      <c r="X50" t="str">
        <f ca="1">IFERROR(INDEX(tblPunten[Punten],MATCH(tblRenners[[#This Row],[Nr]],INDIRECT("tblUitslagen["&amp;X$4&amp;"]"),0)),"")</f>
        <v/>
      </c>
      <c r="Y50" t="str">
        <f ca="1">IFERROR(INDEX(tblPunten[Punten],MATCH(tblRenners[[#This Row],[Nr]],INDIRECT("tblUitslagen["&amp;Y$4&amp;"]"),0)),"")</f>
        <v/>
      </c>
      <c r="Z50" t="str">
        <f ca="1">IFERROR(INDEX(tblPunten[Punten],MATCH(tblRenners[[#This Row],[Nr]],INDIRECT("tblUitslagen["&amp;Z$4&amp;"]"),0)),"")</f>
        <v/>
      </c>
      <c r="AA50" t="str">
        <f ca="1">IFERROR(INDEX(tblPunten[Punten],MATCH(tblRenners[[#This Row],[Nr]],INDIRECT("tblUitslagen["&amp;AA$4&amp;"]"),0)),"")</f>
        <v/>
      </c>
      <c r="AB50" t="str">
        <f ca="1">IFERROR(INDEX(tblPunten[Punten],MATCH(tblRenners[[#This Row],[Nr]],INDIRECT("tblUitslagen["&amp;AB$4&amp;"]"),0)),"")</f>
        <v/>
      </c>
    </row>
    <row r="51" spans="2:28" x14ac:dyDescent="0.3">
      <c r="B51" t="str">
        <f>INDEX(tblTeams[Naam],MATCH(FLOOR(tblRenners[[#This Row],[Nr]],10),tblTeams[Nr],0))</f>
        <v>BORA-hansgrohe</v>
      </c>
      <c r="C51">
        <v>25</v>
      </c>
      <c r="D51" t="str">
        <f>INDEX(tblTeams[Naam],MATCH(tblRenners[[#This Row],[Nr]],tblTeams[Nr],0))</f>
        <v>Gregor Mühlberger</v>
      </c>
      <c r="E51" t="str">
        <f>INDEX(tblTeams[Land],MATCH(tblRenners[[#This Row],[Nr]],tblTeams[Nr],0))</f>
        <v>Oostenrijk</v>
      </c>
      <c r="F51" s="9">
        <f ca="1">SUM(tblRenners[[#This Row],[Etap1]:[Etap21]])</f>
        <v>0</v>
      </c>
      <c r="G51">
        <f ca="1">_xlfn.RANK.EQ(tblRenners[[#This Row],[TotaalPunten]],tblRenners[TotaalPunten])</f>
        <v>27</v>
      </c>
      <c r="H51" t="str">
        <f ca="1">IFERROR(INDEX(tblPunten[Punten],MATCH(tblRenners[[#This Row],[Nr]],INDIRECT("tblUitslagen["&amp;H$4&amp;"]"),0)),"")</f>
        <v/>
      </c>
      <c r="I51" t="str">
        <f ca="1">IFERROR(INDEX(tblPunten[Punten],MATCH(tblRenners[[#This Row],[Nr]],INDIRECT("tblUitslagen["&amp;I$4&amp;"]"),0)),"")</f>
        <v/>
      </c>
      <c r="J51" t="str">
        <f ca="1">IFERROR(INDEX(tblPunten[Punten],MATCH(tblRenners[[#This Row],[Nr]],INDIRECT("tblUitslagen["&amp;J$4&amp;"]"),0)),"")</f>
        <v/>
      </c>
      <c r="K51" t="str">
        <f ca="1">IFERROR(INDEX(tblPunten[Punten],MATCH(tblRenners[[#This Row],[Nr]],INDIRECT("tblUitslagen["&amp;K$4&amp;"]"),0)),"")</f>
        <v/>
      </c>
      <c r="L51" t="str">
        <f ca="1">IFERROR(INDEX(tblPunten[Punten],MATCH(tblRenners[[#This Row],[Nr]],INDIRECT("tblUitslagen["&amp;L$4&amp;"]"),0)),"")</f>
        <v/>
      </c>
      <c r="M51" t="str">
        <f ca="1">IFERROR(INDEX(tblPunten[Punten],MATCH(tblRenners[[#This Row],[Nr]],INDIRECT("tblUitslagen["&amp;M$4&amp;"]"),0)),"")</f>
        <v/>
      </c>
      <c r="N51" t="str">
        <f ca="1">IFERROR(INDEX(tblPunten[Punten],MATCH(tblRenners[[#This Row],[Nr]],INDIRECT("tblUitslagen["&amp;N$4&amp;"]"),0)),"")</f>
        <v/>
      </c>
      <c r="O51" t="str">
        <f ca="1">IFERROR(INDEX(tblPunten[Punten],MATCH(tblRenners[[#This Row],[Nr]],INDIRECT("tblUitslagen["&amp;O$4&amp;"]"),0)),"")</f>
        <v/>
      </c>
      <c r="P51" t="str">
        <f ca="1">IFERROR(INDEX(tblPunten[Punten],MATCH(tblRenners[[#This Row],[Nr]],INDIRECT("tblUitslagen["&amp;P$4&amp;"]"),0)),"")</f>
        <v/>
      </c>
      <c r="Q51" t="str">
        <f ca="1">IFERROR(INDEX(tblPunten[Punten],MATCH(tblRenners[[#This Row],[Nr]],INDIRECT("tblUitslagen["&amp;Q$4&amp;"]"),0)),"")</f>
        <v/>
      </c>
      <c r="R51" t="str">
        <f ca="1">IFERROR(INDEX(tblPunten[Punten],MATCH(tblRenners[[#This Row],[Nr]],INDIRECT("tblUitslagen["&amp;R$4&amp;"]"),0)),"")</f>
        <v/>
      </c>
      <c r="S51" t="str">
        <f ca="1">IFERROR(INDEX(tblPunten[Punten],MATCH(tblRenners[[#This Row],[Nr]],INDIRECT("tblUitslagen["&amp;S$4&amp;"]"),0)),"")</f>
        <v/>
      </c>
      <c r="T51" t="str">
        <f ca="1">IFERROR(INDEX(tblPunten[Punten],MATCH(tblRenners[[#This Row],[Nr]],INDIRECT("tblUitslagen["&amp;T$4&amp;"]"),0)),"")</f>
        <v/>
      </c>
      <c r="U51" t="str">
        <f ca="1">IFERROR(INDEX(tblPunten[Punten],MATCH(tblRenners[[#This Row],[Nr]],INDIRECT("tblUitslagen["&amp;U$4&amp;"]"),0)),"")</f>
        <v/>
      </c>
      <c r="V51" t="str">
        <f ca="1">IFERROR(INDEX(tblPunten[Punten],MATCH(tblRenners[[#This Row],[Nr]],INDIRECT("tblUitslagen["&amp;V$4&amp;"]"),0)),"")</f>
        <v/>
      </c>
      <c r="W51" t="str">
        <f ca="1">IFERROR(INDEX(tblPunten[Punten],MATCH(tblRenners[[#This Row],[Nr]],INDIRECT("tblUitslagen["&amp;W$4&amp;"]"),0)),"")</f>
        <v/>
      </c>
      <c r="X51" t="str">
        <f ca="1">IFERROR(INDEX(tblPunten[Punten],MATCH(tblRenners[[#This Row],[Nr]],INDIRECT("tblUitslagen["&amp;X$4&amp;"]"),0)),"")</f>
        <v/>
      </c>
      <c r="Y51" t="str">
        <f ca="1">IFERROR(INDEX(tblPunten[Punten],MATCH(tblRenners[[#This Row],[Nr]],INDIRECT("tblUitslagen["&amp;Y$4&amp;"]"),0)),"")</f>
        <v/>
      </c>
      <c r="Z51" t="str">
        <f ca="1">IFERROR(INDEX(tblPunten[Punten],MATCH(tblRenners[[#This Row],[Nr]],INDIRECT("tblUitslagen["&amp;Z$4&amp;"]"),0)),"")</f>
        <v/>
      </c>
      <c r="AA51" t="str">
        <f ca="1">IFERROR(INDEX(tblPunten[Punten],MATCH(tblRenners[[#This Row],[Nr]],INDIRECT("tblUitslagen["&amp;AA$4&amp;"]"),0)),"")</f>
        <v/>
      </c>
      <c r="AB51" t="str">
        <f ca="1">IFERROR(INDEX(tblPunten[Punten],MATCH(tblRenners[[#This Row],[Nr]],INDIRECT("tblUitslagen["&amp;AB$4&amp;"]"),0)),"")</f>
        <v/>
      </c>
    </row>
    <row r="52" spans="2:28" x14ac:dyDescent="0.3">
      <c r="B52" t="str">
        <f>INDEX(tblTeams[Naam],MATCH(FLOOR(tblRenners[[#This Row],[Nr]],10),tblTeams[Nr],0))</f>
        <v>BORA-hansgrohe</v>
      </c>
      <c r="C52">
        <v>26</v>
      </c>
      <c r="D52" t="str">
        <f>INDEX(tblTeams[Naam],MATCH(tblRenners[[#This Row],[Nr]],tblTeams[Nr],0))</f>
        <v>Daniel Oss</v>
      </c>
      <c r="E52" t="str">
        <f>INDEX(tblTeams[Land],MATCH(tblRenners[[#This Row],[Nr]],tblTeams[Nr],0))</f>
        <v>Italië</v>
      </c>
      <c r="F52" s="9">
        <f ca="1">SUM(tblRenners[[#This Row],[Etap1]:[Etap21]])</f>
        <v>0</v>
      </c>
      <c r="G52">
        <f ca="1">_xlfn.RANK.EQ(tblRenners[[#This Row],[TotaalPunten]],tblRenners[TotaalPunten])</f>
        <v>27</v>
      </c>
      <c r="H52" t="str">
        <f ca="1">IFERROR(INDEX(tblPunten[Punten],MATCH(tblRenners[[#This Row],[Nr]],INDIRECT("tblUitslagen["&amp;H$4&amp;"]"),0)),"")</f>
        <v/>
      </c>
      <c r="I52" t="str">
        <f ca="1">IFERROR(INDEX(tblPunten[Punten],MATCH(tblRenners[[#This Row],[Nr]],INDIRECT("tblUitslagen["&amp;I$4&amp;"]"),0)),"")</f>
        <v/>
      </c>
      <c r="J52" t="str">
        <f ca="1">IFERROR(INDEX(tblPunten[Punten],MATCH(tblRenners[[#This Row],[Nr]],INDIRECT("tblUitslagen["&amp;J$4&amp;"]"),0)),"")</f>
        <v/>
      </c>
      <c r="K52" t="str">
        <f ca="1">IFERROR(INDEX(tblPunten[Punten],MATCH(tblRenners[[#This Row],[Nr]],INDIRECT("tblUitslagen["&amp;K$4&amp;"]"),0)),"")</f>
        <v/>
      </c>
      <c r="L52" t="str">
        <f ca="1">IFERROR(INDEX(tblPunten[Punten],MATCH(tblRenners[[#This Row],[Nr]],INDIRECT("tblUitslagen["&amp;L$4&amp;"]"),0)),"")</f>
        <v/>
      </c>
      <c r="M52" t="str">
        <f ca="1">IFERROR(INDEX(tblPunten[Punten],MATCH(tblRenners[[#This Row],[Nr]],INDIRECT("tblUitslagen["&amp;M$4&amp;"]"),0)),"")</f>
        <v/>
      </c>
      <c r="N52" t="str">
        <f ca="1">IFERROR(INDEX(tblPunten[Punten],MATCH(tblRenners[[#This Row],[Nr]],INDIRECT("tblUitslagen["&amp;N$4&amp;"]"),0)),"")</f>
        <v/>
      </c>
      <c r="O52" t="str">
        <f ca="1">IFERROR(INDEX(tblPunten[Punten],MATCH(tblRenners[[#This Row],[Nr]],INDIRECT("tblUitslagen["&amp;O$4&amp;"]"),0)),"")</f>
        <v/>
      </c>
      <c r="P52" t="str">
        <f ca="1">IFERROR(INDEX(tblPunten[Punten],MATCH(tblRenners[[#This Row],[Nr]],INDIRECT("tblUitslagen["&amp;P$4&amp;"]"),0)),"")</f>
        <v/>
      </c>
      <c r="Q52" t="str">
        <f ca="1">IFERROR(INDEX(tblPunten[Punten],MATCH(tblRenners[[#This Row],[Nr]],INDIRECT("tblUitslagen["&amp;Q$4&amp;"]"),0)),"")</f>
        <v/>
      </c>
      <c r="R52" t="str">
        <f ca="1">IFERROR(INDEX(tblPunten[Punten],MATCH(tblRenners[[#This Row],[Nr]],INDIRECT("tblUitslagen["&amp;R$4&amp;"]"),0)),"")</f>
        <v/>
      </c>
      <c r="S52" t="str">
        <f ca="1">IFERROR(INDEX(tblPunten[Punten],MATCH(tblRenners[[#This Row],[Nr]],INDIRECT("tblUitslagen["&amp;S$4&amp;"]"),0)),"")</f>
        <v/>
      </c>
      <c r="T52" t="str">
        <f ca="1">IFERROR(INDEX(tblPunten[Punten],MATCH(tblRenners[[#This Row],[Nr]],INDIRECT("tblUitslagen["&amp;T$4&amp;"]"),0)),"")</f>
        <v/>
      </c>
      <c r="U52" t="str">
        <f ca="1">IFERROR(INDEX(tblPunten[Punten],MATCH(tblRenners[[#This Row],[Nr]],INDIRECT("tblUitslagen["&amp;U$4&amp;"]"),0)),"")</f>
        <v/>
      </c>
      <c r="V52" t="str">
        <f ca="1">IFERROR(INDEX(tblPunten[Punten],MATCH(tblRenners[[#This Row],[Nr]],INDIRECT("tblUitslagen["&amp;V$4&amp;"]"),0)),"")</f>
        <v/>
      </c>
      <c r="W52" t="str">
        <f ca="1">IFERROR(INDEX(tblPunten[Punten],MATCH(tblRenners[[#This Row],[Nr]],INDIRECT("tblUitslagen["&amp;W$4&amp;"]"),0)),"")</f>
        <v/>
      </c>
      <c r="X52" t="str">
        <f ca="1">IFERROR(INDEX(tblPunten[Punten],MATCH(tblRenners[[#This Row],[Nr]],INDIRECT("tblUitslagen["&amp;X$4&amp;"]"),0)),"")</f>
        <v/>
      </c>
      <c r="Y52" t="str">
        <f ca="1">IFERROR(INDEX(tblPunten[Punten],MATCH(tblRenners[[#This Row],[Nr]],INDIRECT("tblUitslagen["&amp;Y$4&amp;"]"),0)),"")</f>
        <v/>
      </c>
      <c r="Z52" t="str">
        <f ca="1">IFERROR(INDEX(tblPunten[Punten],MATCH(tblRenners[[#This Row],[Nr]],INDIRECT("tblUitslagen["&amp;Z$4&amp;"]"),0)),"")</f>
        <v/>
      </c>
      <c r="AA52" t="str">
        <f ca="1">IFERROR(INDEX(tblPunten[Punten],MATCH(tblRenners[[#This Row],[Nr]],INDIRECT("tblUitslagen["&amp;AA$4&amp;"]"),0)),"")</f>
        <v/>
      </c>
      <c r="AB52" t="str">
        <f ca="1">IFERROR(INDEX(tblPunten[Punten],MATCH(tblRenners[[#This Row],[Nr]],INDIRECT("tblUitslagen["&amp;AB$4&amp;"]"),0)),"")</f>
        <v/>
      </c>
    </row>
    <row r="53" spans="2:28" x14ac:dyDescent="0.3">
      <c r="B53" t="str">
        <f>INDEX(tblTeams[Naam],MATCH(FLOOR(tblRenners[[#This Row],[Nr]],10),tblTeams[Nr],0))</f>
        <v>BORA-hansgrohe</v>
      </c>
      <c r="C53">
        <v>27</v>
      </c>
      <c r="D53" t="str">
        <f>INDEX(tblTeams[Naam],MATCH(tblRenners[[#This Row],[Nr]],tblTeams[Nr],0))</f>
        <v>Lukas Pöstlberger</v>
      </c>
      <c r="E53" t="str">
        <f>INDEX(tblTeams[Land],MATCH(tblRenners[[#This Row],[Nr]],tblTeams[Nr],0))</f>
        <v>Oostenrijk</v>
      </c>
      <c r="F53" s="9">
        <f ca="1">SUM(tblRenners[[#This Row],[Etap1]:[Etap21]])</f>
        <v>0</v>
      </c>
      <c r="G53">
        <f ca="1">_xlfn.RANK.EQ(tblRenners[[#This Row],[TotaalPunten]],tblRenners[TotaalPunten])</f>
        <v>27</v>
      </c>
      <c r="H53" t="str">
        <f ca="1">IFERROR(INDEX(tblPunten[Punten],MATCH(tblRenners[[#This Row],[Nr]],INDIRECT("tblUitslagen["&amp;H$4&amp;"]"),0)),"")</f>
        <v/>
      </c>
      <c r="I53" t="str">
        <f ca="1">IFERROR(INDEX(tblPunten[Punten],MATCH(tblRenners[[#This Row],[Nr]],INDIRECT("tblUitslagen["&amp;I$4&amp;"]"),0)),"")</f>
        <v/>
      </c>
      <c r="J53" t="str">
        <f ca="1">IFERROR(INDEX(tblPunten[Punten],MATCH(tblRenners[[#This Row],[Nr]],INDIRECT("tblUitslagen["&amp;J$4&amp;"]"),0)),"")</f>
        <v/>
      </c>
      <c r="K53" t="str">
        <f ca="1">IFERROR(INDEX(tblPunten[Punten],MATCH(tblRenners[[#This Row],[Nr]],INDIRECT("tblUitslagen["&amp;K$4&amp;"]"),0)),"")</f>
        <v/>
      </c>
      <c r="L53" t="str">
        <f ca="1">IFERROR(INDEX(tblPunten[Punten],MATCH(tblRenners[[#This Row],[Nr]],INDIRECT("tblUitslagen["&amp;L$4&amp;"]"),0)),"")</f>
        <v/>
      </c>
      <c r="M53" t="str">
        <f ca="1">IFERROR(INDEX(tblPunten[Punten],MATCH(tblRenners[[#This Row],[Nr]],INDIRECT("tblUitslagen["&amp;M$4&amp;"]"),0)),"")</f>
        <v/>
      </c>
      <c r="N53" t="str">
        <f ca="1">IFERROR(INDEX(tblPunten[Punten],MATCH(tblRenners[[#This Row],[Nr]],INDIRECT("tblUitslagen["&amp;N$4&amp;"]"),0)),"")</f>
        <v/>
      </c>
      <c r="O53" t="str">
        <f ca="1">IFERROR(INDEX(tblPunten[Punten],MATCH(tblRenners[[#This Row],[Nr]],INDIRECT("tblUitslagen["&amp;O$4&amp;"]"),0)),"")</f>
        <v/>
      </c>
      <c r="P53" t="str">
        <f ca="1">IFERROR(INDEX(tblPunten[Punten],MATCH(tblRenners[[#This Row],[Nr]],INDIRECT("tblUitslagen["&amp;P$4&amp;"]"),0)),"")</f>
        <v/>
      </c>
      <c r="Q53" t="str">
        <f ca="1">IFERROR(INDEX(tblPunten[Punten],MATCH(tblRenners[[#This Row],[Nr]],INDIRECT("tblUitslagen["&amp;Q$4&amp;"]"),0)),"")</f>
        <v/>
      </c>
      <c r="R53" t="str">
        <f ca="1">IFERROR(INDEX(tblPunten[Punten],MATCH(tblRenners[[#This Row],[Nr]],INDIRECT("tblUitslagen["&amp;R$4&amp;"]"),0)),"")</f>
        <v/>
      </c>
      <c r="S53" t="str">
        <f ca="1">IFERROR(INDEX(tblPunten[Punten],MATCH(tblRenners[[#This Row],[Nr]],INDIRECT("tblUitslagen["&amp;S$4&amp;"]"),0)),"")</f>
        <v/>
      </c>
      <c r="T53" t="str">
        <f ca="1">IFERROR(INDEX(tblPunten[Punten],MATCH(tblRenners[[#This Row],[Nr]],INDIRECT("tblUitslagen["&amp;T$4&amp;"]"),0)),"")</f>
        <v/>
      </c>
      <c r="U53" t="str">
        <f ca="1">IFERROR(INDEX(tblPunten[Punten],MATCH(tblRenners[[#This Row],[Nr]],INDIRECT("tblUitslagen["&amp;U$4&amp;"]"),0)),"")</f>
        <v/>
      </c>
      <c r="V53" t="str">
        <f ca="1">IFERROR(INDEX(tblPunten[Punten],MATCH(tblRenners[[#This Row],[Nr]],INDIRECT("tblUitslagen["&amp;V$4&amp;"]"),0)),"")</f>
        <v/>
      </c>
      <c r="W53" t="str">
        <f ca="1">IFERROR(INDEX(tblPunten[Punten],MATCH(tblRenners[[#This Row],[Nr]],INDIRECT("tblUitslagen["&amp;W$4&amp;"]"),0)),"")</f>
        <v/>
      </c>
      <c r="X53" t="str">
        <f ca="1">IFERROR(INDEX(tblPunten[Punten],MATCH(tblRenners[[#This Row],[Nr]],INDIRECT("tblUitslagen["&amp;X$4&amp;"]"),0)),"")</f>
        <v/>
      </c>
      <c r="Y53" t="str">
        <f ca="1">IFERROR(INDEX(tblPunten[Punten],MATCH(tblRenners[[#This Row],[Nr]],INDIRECT("tblUitslagen["&amp;Y$4&amp;"]"),0)),"")</f>
        <v/>
      </c>
      <c r="Z53" t="str">
        <f ca="1">IFERROR(INDEX(tblPunten[Punten],MATCH(tblRenners[[#This Row],[Nr]],INDIRECT("tblUitslagen["&amp;Z$4&amp;"]"),0)),"")</f>
        <v/>
      </c>
      <c r="AA53" t="str">
        <f ca="1">IFERROR(INDEX(tblPunten[Punten],MATCH(tblRenners[[#This Row],[Nr]],INDIRECT("tblUitslagen["&amp;AA$4&amp;"]"),0)),"")</f>
        <v/>
      </c>
      <c r="AB53" t="str">
        <f ca="1">IFERROR(INDEX(tblPunten[Punten],MATCH(tblRenners[[#This Row],[Nr]],INDIRECT("tblUitslagen["&amp;AB$4&amp;"]"),0)),"")</f>
        <v/>
      </c>
    </row>
    <row r="54" spans="2:28" x14ac:dyDescent="0.3">
      <c r="B54" t="str">
        <f>INDEX(tblTeams[Naam],MATCH(FLOOR(tblRenners[[#This Row],[Nr]],10),tblTeams[Nr],0))</f>
        <v>AG2R La Mondiale</v>
      </c>
      <c r="C54">
        <v>31</v>
      </c>
      <c r="D54" t="str">
        <f>INDEX(tblTeams[Naam],MATCH(tblRenners[[#This Row],[Nr]],tblTeams[Nr],0))</f>
        <v>Romain Bardet</v>
      </c>
      <c r="E54" t="str">
        <f>INDEX(tblTeams[Land],MATCH(tblRenners[[#This Row],[Nr]],tblTeams[Nr],0))</f>
        <v>Frankrijk</v>
      </c>
      <c r="F54" s="9">
        <f ca="1">SUM(tblRenners[[#This Row],[Etap1]:[Etap21]])</f>
        <v>0</v>
      </c>
      <c r="G54">
        <f ca="1">_xlfn.RANK.EQ(tblRenners[[#This Row],[TotaalPunten]],tblRenners[TotaalPunten])</f>
        <v>27</v>
      </c>
      <c r="H54" t="str">
        <f ca="1">IFERROR(INDEX(tblPunten[Punten],MATCH(tblRenners[[#This Row],[Nr]],INDIRECT("tblUitslagen["&amp;H$4&amp;"]"),0)),"")</f>
        <v/>
      </c>
      <c r="I54" t="str">
        <f ca="1">IFERROR(INDEX(tblPunten[Punten],MATCH(tblRenners[[#This Row],[Nr]],INDIRECT("tblUitslagen["&amp;I$4&amp;"]"),0)),"")</f>
        <v/>
      </c>
      <c r="J54" t="str">
        <f ca="1">IFERROR(INDEX(tblPunten[Punten],MATCH(tblRenners[[#This Row],[Nr]],INDIRECT("tblUitslagen["&amp;J$4&amp;"]"),0)),"")</f>
        <v/>
      </c>
      <c r="K54" t="str">
        <f ca="1">IFERROR(INDEX(tblPunten[Punten],MATCH(tblRenners[[#This Row],[Nr]],INDIRECT("tblUitslagen["&amp;K$4&amp;"]"),0)),"")</f>
        <v/>
      </c>
      <c r="L54" t="str">
        <f ca="1">IFERROR(INDEX(tblPunten[Punten],MATCH(tblRenners[[#This Row],[Nr]],INDIRECT("tblUitslagen["&amp;L$4&amp;"]"),0)),"")</f>
        <v/>
      </c>
      <c r="M54" t="str">
        <f ca="1">IFERROR(INDEX(tblPunten[Punten],MATCH(tblRenners[[#This Row],[Nr]],INDIRECT("tblUitslagen["&amp;M$4&amp;"]"),0)),"")</f>
        <v/>
      </c>
      <c r="N54" t="str">
        <f ca="1">IFERROR(INDEX(tblPunten[Punten],MATCH(tblRenners[[#This Row],[Nr]],INDIRECT("tblUitslagen["&amp;N$4&amp;"]"),0)),"")</f>
        <v/>
      </c>
      <c r="O54" t="str">
        <f ca="1">IFERROR(INDEX(tblPunten[Punten],MATCH(tblRenners[[#This Row],[Nr]],INDIRECT("tblUitslagen["&amp;O$4&amp;"]"),0)),"")</f>
        <v/>
      </c>
      <c r="P54" t="str">
        <f ca="1">IFERROR(INDEX(tblPunten[Punten],MATCH(tblRenners[[#This Row],[Nr]],INDIRECT("tblUitslagen["&amp;P$4&amp;"]"),0)),"")</f>
        <v/>
      </c>
      <c r="Q54" t="str">
        <f ca="1">IFERROR(INDEX(tblPunten[Punten],MATCH(tblRenners[[#This Row],[Nr]],INDIRECT("tblUitslagen["&amp;Q$4&amp;"]"),0)),"")</f>
        <v/>
      </c>
      <c r="R54" t="str">
        <f ca="1">IFERROR(INDEX(tblPunten[Punten],MATCH(tblRenners[[#This Row],[Nr]],INDIRECT("tblUitslagen["&amp;R$4&amp;"]"),0)),"")</f>
        <v/>
      </c>
      <c r="S54" t="str">
        <f ca="1">IFERROR(INDEX(tblPunten[Punten],MATCH(tblRenners[[#This Row],[Nr]],INDIRECT("tblUitslagen["&amp;S$4&amp;"]"),0)),"")</f>
        <v/>
      </c>
      <c r="T54" t="str">
        <f ca="1">IFERROR(INDEX(tblPunten[Punten],MATCH(tblRenners[[#This Row],[Nr]],INDIRECT("tblUitslagen["&amp;T$4&amp;"]"),0)),"")</f>
        <v/>
      </c>
      <c r="U54" t="str">
        <f ca="1">IFERROR(INDEX(tblPunten[Punten],MATCH(tblRenners[[#This Row],[Nr]],INDIRECT("tblUitslagen["&amp;U$4&amp;"]"),0)),"")</f>
        <v/>
      </c>
      <c r="V54" t="str">
        <f ca="1">IFERROR(INDEX(tblPunten[Punten],MATCH(tblRenners[[#This Row],[Nr]],INDIRECT("tblUitslagen["&amp;V$4&amp;"]"),0)),"")</f>
        <v/>
      </c>
      <c r="W54" t="str">
        <f ca="1">IFERROR(INDEX(tblPunten[Punten],MATCH(tblRenners[[#This Row],[Nr]],INDIRECT("tblUitslagen["&amp;W$4&amp;"]"),0)),"")</f>
        <v/>
      </c>
      <c r="X54" t="str">
        <f ca="1">IFERROR(INDEX(tblPunten[Punten],MATCH(tblRenners[[#This Row],[Nr]],INDIRECT("tblUitslagen["&amp;X$4&amp;"]"),0)),"")</f>
        <v/>
      </c>
      <c r="Y54" t="str">
        <f ca="1">IFERROR(INDEX(tblPunten[Punten],MATCH(tblRenners[[#This Row],[Nr]],INDIRECT("tblUitslagen["&amp;Y$4&amp;"]"),0)),"")</f>
        <v/>
      </c>
      <c r="Z54" t="str">
        <f ca="1">IFERROR(INDEX(tblPunten[Punten],MATCH(tblRenners[[#This Row],[Nr]],INDIRECT("tblUitslagen["&amp;Z$4&amp;"]"),0)),"")</f>
        <v/>
      </c>
      <c r="AA54" t="str">
        <f ca="1">IFERROR(INDEX(tblPunten[Punten],MATCH(tblRenners[[#This Row],[Nr]],INDIRECT("tblUitslagen["&amp;AA$4&amp;"]"),0)),"")</f>
        <v/>
      </c>
      <c r="AB54" t="str">
        <f ca="1">IFERROR(INDEX(tblPunten[Punten],MATCH(tblRenners[[#This Row],[Nr]],INDIRECT("tblUitslagen["&amp;AB$4&amp;"]"),0)),"")</f>
        <v/>
      </c>
    </row>
    <row r="55" spans="2:28" x14ac:dyDescent="0.3">
      <c r="B55" t="str">
        <f>INDEX(tblTeams[Naam],MATCH(FLOOR(tblRenners[[#This Row],[Nr]],10),tblTeams[Nr],0))</f>
        <v>AG2R La Mondiale</v>
      </c>
      <c r="C55">
        <v>32</v>
      </c>
      <c r="D55" t="str">
        <f>INDEX(tblTeams[Naam],MATCH(tblRenners[[#This Row],[Nr]],tblTeams[Nr],0))</f>
        <v>Mikael Chérel</v>
      </c>
      <c r="E55" t="str">
        <f>INDEX(tblTeams[Land],MATCH(tblRenners[[#This Row],[Nr]],tblTeams[Nr],0))</f>
        <v>Frankrijk</v>
      </c>
      <c r="F55" s="9">
        <f ca="1">SUM(tblRenners[[#This Row],[Etap1]:[Etap21]])</f>
        <v>0</v>
      </c>
      <c r="G55">
        <f ca="1">_xlfn.RANK.EQ(tblRenners[[#This Row],[TotaalPunten]],tblRenners[TotaalPunten])</f>
        <v>27</v>
      </c>
      <c r="H55" t="str">
        <f ca="1">IFERROR(INDEX(tblPunten[Punten],MATCH(tblRenners[[#This Row],[Nr]],INDIRECT("tblUitslagen["&amp;H$4&amp;"]"),0)),"")</f>
        <v/>
      </c>
      <c r="I55" t="str">
        <f ca="1">IFERROR(INDEX(tblPunten[Punten],MATCH(tblRenners[[#This Row],[Nr]],INDIRECT("tblUitslagen["&amp;I$4&amp;"]"),0)),"")</f>
        <v/>
      </c>
      <c r="J55" t="str">
        <f ca="1">IFERROR(INDEX(tblPunten[Punten],MATCH(tblRenners[[#This Row],[Nr]],INDIRECT("tblUitslagen["&amp;J$4&amp;"]"),0)),"")</f>
        <v/>
      </c>
      <c r="K55" t="str">
        <f ca="1">IFERROR(INDEX(tblPunten[Punten],MATCH(tblRenners[[#This Row],[Nr]],INDIRECT("tblUitslagen["&amp;K$4&amp;"]"),0)),"")</f>
        <v/>
      </c>
      <c r="L55" t="str">
        <f ca="1">IFERROR(INDEX(tblPunten[Punten],MATCH(tblRenners[[#This Row],[Nr]],INDIRECT("tblUitslagen["&amp;L$4&amp;"]"),0)),"")</f>
        <v/>
      </c>
      <c r="M55" t="str">
        <f ca="1">IFERROR(INDEX(tblPunten[Punten],MATCH(tblRenners[[#This Row],[Nr]],INDIRECT("tblUitslagen["&amp;M$4&amp;"]"),0)),"")</f>
        <v/>
      </c>
      <c r="N55" t="str">
        <f ca="1">IFERROR(INDEX(tblPunten[Punten],MATCH(tblRenners[[#This Row],[Nr]],INDIRECT("tblUitslagen["&amp;N$4&amp;"]"),0)),"")</f>
        <v/>
      </c>
      <c r="O55" t="str">
        <f ca="1">IFERROR(INDEX(tblPunten[Punten],MATCH(tblRenners[[#This Row],[Nr]],INDIRECT("tblUitslagen["&amp;O$4&amp;"]"),0)),"")</f>
        <v/>
      </c>
      <c r="P55" t="str">
        <f ca="1">IFERROR(INDEX(tblPunten[Punten],MATCH(tblRenners[[#This Row],[Nr]],INDIRECT("tblUitslagen["&amp;P$4&amp;"]"),0)),"")</f>
        <v/>
      </c>
      <c r="Q55" t="str">
        <f ca="1">IFERROR(INDEX(tblPunten[Punten],MATCH(tblRenners[[#This Row],[Nr]],INDIRECT("tblUitslagen["&amp;Q$4&amp;"]"),0)),"")</f>
        <v/>
      </c>
      <c r="R55" t="str">
        <f ca="1">IFERROR(INDEX(tblPunten[Punten],MATCH(tblRenners[[#This Row],[Nr]],INDIRECT("tblUitslagen["&amp;R$4&amp;"]"),0)),"")</f>
        <v/>
      </c>
      <c r="S55" t="str">
        <f ca="1">IFERROR(INDEX(tblPunten[Punten],MATCH(tblRenners[[#This Row],[Nr]],INDIRECT("tblUitslagen["&amp;S$4&amp;"]"),0)),"")</f>
        <v/>
      </c>
      <c r="T55" t="str">
        <f ca="1">IFERROR(INDEX(tblPunten[Punten],MATCH(tblRenners[[#This Row],[Nr]],INDIRECT("tblUitslagen["&amp;T$4&amp;"]"),0)),"")</f>
        <v/>
      </c>
      <c r="U55" t="str">
        <f ca="1">IFERROR(INDEX(tblPunten[Punten],MATCH(tblRenners[[#This Row],[Nr]],INDIRECT("tblUitslagen["&amp;U$4&amp;"]"),0)),"")</f>
        <v/>
      </c>
      <c r="V55" t="str">
        <f ca="1">IFERROR(INDEX(tblPunten[Punten],MATCH(tblRenners[[#This Row],[Nr]],INDIRECT("tblUitslagen["&amp;V$4&amp;"]"),0)),"")</f>
        <v/>
      </c>
      <c r="W55" t="str">
        <f ca="1">IFERROR(INDEX(tblPunten[Punten],MATCH(tblRenners[[#This Row],[Nr]],INDIRECT("tblUitslagen["&amp;W$4&amp;"]"),0)),"")</f>
        <v/>
      </c>
      <c r="X55" t="str">
        <f ca="1">IFERROR(INDEX(tblPunten[Punten],MATCH(tblRenners[[#This Row],[Nr]],INDIRECT("tblUitslagen["&amp;X$4&amp;"]"),0)),"")</f>
        <v/>
      </c>
      <c r="Y55" t="str">
        <f ca="1">IFERROR(INDEX(tblPunten[Punten],MATCH(tblRenners[[#This Row],[Nr]],INDIRECT("tblUitslagen["&amp;Y$4&amp;"]"),0)),"")</f>
        <v/>
      </c>
      <c r="Z55" t="str">
        <f ca="1">IFERROR(INDEX(tblPunten[Punten],MATCH(tblRenners[[#This Row],[Nr]],INDIRECT("tblUitslagen["&amp;Z$4&amp;"]"),0)),"")</f>
        <v/>
      </c>
      <c r="AA55" t="str">
        <f ca="1">IFERROR(INDEX(tblPunten[Punten],MATCH(tblRenners[[#This Row],[Nr]],INDIRECT("tblUitslagen["&amp;AA$4&amp;"]"),0)),"")</f>
        <v/>
      </c>
      <c r="AB55" t="str">
        <f ca="1">IFERROR(INDEX(tblPunten[Punten],MATCH(tblRenners[[#This Row],[Nr]],INDIRECT("tblUitslagen["&amp;AB$4&amp;"]"),0)),"")</f>
        <v/>
      </c>
    </row>
    <row r="56" spans="2:28" x14ac:dyDescent="0.3">
      <c r="B56" t="str">
        <f>INDEX(tblTeams[Naam],MATCH(FLOOR(tblRenners[[#This Row],[Nr]],10),tblTeams[Nr],0))</f>
        <v>AG2R La Mondiale</v>
      </c>
      <c r="C56">
        <v>33</v>
      </c>
      <c r="D56" t="str">
        <f>INDEX(tblTeams[Naam],MATCH(tblRenners[[#This Row],[Nr]],tblTeams[Nr],0))</f>
        <v>Benoît Cosnefroy</v>
      </c>
      <c r="E56" t="str">
        <f>INDEX(tblTeams[Land],MATCH(tblRenners[[#This Row],[Nr]],tblTeams[Nr],0))</f>
        <v>Frankrijk</v>
      </c>
      <c r="F56" s="9">
        <f ca="1">SUM(tblRenners[[#This Row],[Etap1]:[Etap21]])</f>
        <v>0</v>
      </c>
      <c r="G56">
        <f ca="1">_xlfn.RANK.EQ(tblRenners[[#This Row],[TotaalPunten]],tblRenners[TotaalPunten])</f>
        <v>27</v>
      </c>
      <c r="H56" t="str">
        <f ca="1">IFERROR(INDEX(tblPunten[Punten],MATCH(tblRenners[[#This Row],[Nr]],INDIRECT("tblUitslagen["&amp;H$4&amp;"]"),0)),"")</f>
        <v/>
      </c>
      <c r="I56" t="str">
        <f ca="1">IFERROR(INDEX(tblPunten[Punten],MATCH(tblRenners[[#This Row],[Nr]],INDIRECT("tblUitslagen["&amp;I$4&amp;"]"),0)),"")</f>
        <v/>
      </c>
      <c r="J56" t="str">
        <f ca="1">IFERROR(INDEX(tblPunten[Punten],MATCH(tblRenners[[#This Row],[Nr]],INDIRECT("tblUitslagen["&amp;J$4&amp;"]"),0)),"")</f>
        <v/>
      </c>
      <c r="K56" t="str">
        <f ca="1">IFERROR(INDEX(tblPunten[Punten],MATCH(tblRenners[[#This Row],[Nr]],INDIRECT("tblUitslagen["&amp;K$4&amp;"]"),0)),"")</f>
        <v/>
      </c>
      <c r="L56" t="str">
        <f ca="1">IFERROR(INDEX(tblPunten[Punten],MATCH(tblRenners[[#This Row],[Nr]],INDIRECT("tblUitslagen["&amp;L$4&amp;"]"),0)),"")</f>
        <v/>
      </c>
      <c r="M56" t="str">
        <f ca="1">IFERROR(INDEX(tblPunten[Punten],MATCH(tblRenners[[#This Row],[Nr]],INDIRECT("tblUitslagen["&amp;M$4&amp;"]"),0)),"")</f>
        <v/>
      </c>
      <c r="N56" t="str">
        <f ca="1">IFERROR(INDEX(tblPunten[Punten],MATCH(tblRenners[[#This Row],[Nr]],INDIRECT("tblUitslagen["&amp;N$4&amp;"]"),0)),"")</f>
        <v/>
      </c>
      <c r="O56" t="str">
        <f ca="1">IFERROR(INDEX(tblPunten[Punten],MATCH(tblRenners[[#This Row],[Nr]],INDIRECT("tblUitslagen["&amp;O$4&amp;"]"),0)),"")</f>
        <v/>
      </c>
      <c r="P56" t="str">
        <f ca="1">IFERROR(INDEX(tblPunten[Punten],MATCH(tblRenners[[#This Row],[Nr]],INDIRECT("tblUitslagen["&amp;P$4&amp;"]"),0)),"")</f>
        <v/>
      </c>
      <c r="Q56" t="str">
        <f ca="1">IFERROR(INDEX(tblPunten[Punten],MATCH(tblRenners[[#This Row],[Nr]],INDIRECT("tblUitslagen["&amp;Q$4&amp;"]"),0)),"")</f>
        <v/>
      </c>
      <c r="R56" t="str">
        <f ca="1">IFERROR(INDEX(tblPunten[Punten],MATCH(tblRenners[[#This Row],[Nr]],INDIRECT("tblUitslagen["&amp;R$4&amp;"]"),0)),"")</f>
        <v/>
      </c>
      <c r="S56" t="str">
        <f ca="1">IFERROR(INDEX(tblPunten[Punten],MATCH(tblRenners[[#This Row],[Nr]],INDIRECT("tblUitslagen["&amp;S$4&amp;"]"),0)),"")</f>
        <v/>
      </c>
      <c r="T56" t="str">
        <f ca="1">IFERROR(INDEX(tblPunten[Punten],MATCH(tblRenners[[#This Row],[Nr]],INDIRECT("tblUitslagen["&amp;T$4&amp;"]"),0)),"")</f>
        <v/>
      </c>
      <c r="U56" t="str">
        <f ca="1">IFERROR(INDEX(tblPunten[Punten],MATCH(tblRenners[[#This Row],[Nr]],INDIRECT("tblUitslagen["&amp;U$4&amp;"]"),0)),"")</f>
        <v/>
      </c>
      <c r="V56" t="str">
        <f ca="1">IFERROR(INDEX(tblPunten[Punten],MATCH(tblRenners[[#This Row],[Nr]],INDIRECT("tblUitslagen["&amp;V$4&amp;"]"),0)),"")</f>
        <v/>
      </c>
      <c r="W56" t="str">
        <f ca="1">IFERROR(INDEX(tblPunten[Punten],MATCH(tblRenners[[#This Row],[Nr]],INDIRECT("tblUitslagen["&amp;W$4&amp;"]"),0)),"")</f>
        <v/>
      </c>
      <c r="X56" t="str">
        <f ca="1">IFERROR(INDEX(tblPunten[Punten],MATCH(tblRenners[[#This Row],[Nr]],INDIRECT("tblUitslagen["&amp;X$4&amp;"]"),0)),"")</f>
        <v/>
      </c>
      <c r="Y56" t="str">
        <f ca="1">IFERROR(INDEX(tblPunten[Punten],MATCH(tblRenners[[#This Row],[Nr]],INDIRECT("tblUitslagen["&amp;Y$4&amp;"]"),0)),"")</f>
        <v/>
      </c>
      <c r="Z56" t="str">
        <f ca="1">IFERROR(INDEX(tblPunten[Punten],MATCH(tblRenners[[#This Row],[Nr]],INDIRECT("tblUitslagen["&amp;Z$4&amp;"]"),0)),"")</f>
        <v/>
      </c>
      <c r="AA56" t="str">
        <f ca="1">IFERROR(INDEX(tblPunten[Punten],MATCH(tblRenners[[#This Row],[Nr]],INDIRECT("tblUitslagen["&amp;AA$4&amp;"]"),0)),"")</f>
        <v/>
      </c>
      <c r="AB56" t="str">
        <f ca="1">IFERROR(INDEX(tblPunten[Punten],MATCH(tblRenners[[#This Row],[Nr]],INDIRECT("tblUitslagen["&amp;AB$4&amp;"]"),0)),"")</f>
        <v/>
      </c>
    </row>
    <row r="57" spans="2:28" x14ac:dyDescent="0.3">
      <c r="B57" t="str">
        <f>INDEX(tblTeams[Naam],MATCH(FLOOR(tblRenners[[#This Row],[Nr]],10),tblTeams[Nr],0))</f>
        <v>AG2R La Mondiale</v>
      </c>
      <c r="C57">
        <v>34</v>
      </c>
      <c r="D57" t="str">
        <f>INDEX(tblTeams[Naam],MATCH(tblRenners[[#This Row],[Nr]],tblTeams[Nr],0))</f>
        <v>Pierre Latour</v>
      </c>
      <c r="E57" t="str">
        <f>INDEX(tblTeams[Land],MATCH(tblRenners[[#This Row],[Nr]],tblTeams[Nr],0))</f>
        <v>Frankrijk</v>
      </c>
      <c r="F57" s="9">
        <f ca="1">SUM(tblRenners[[#This Row],[Etap1]:[Etap21]])</f>
        <v>0</v>
      </c>
      <c r="G57">
        <f ca="1">_xlfn.RANK.EQ(tblRenners[[#This Row],[TotaalPunten]],tblRenners[TotaalPunten])</f>
        <v>27</v>
      </c>
      <c r="H57" t="str">
        <f ca="1">IFERROR(INDEX(tblPunten[Punten],MATCH(tblRenners[[#This Row],[Nr]],INDIRECT("tblUitslagen["&amp;H$4&amp;"]"),0)),"")</f>
        <v/>
      </c>
      <c r="I57" t="str">
        <f ca="1">IFERROR(INDEX(tblPunten[Punten],MATCH(tblRenners[[#This Row],[Nr]],INDIRECT("tblUitslagen["&amp;I$4&amp;"]"),0)),"")</f>
        <v/>
      </c>
      <c r="J57" t="str">
        <f ca="1">IFERROR(INDEX(tblPunten[Punten],MATCH(tblRenners[[#This Row],[Nr]],INDIRECT("tblUitslagen["&amp;J$4&amp;"]"),0)),"")</f>
        <v/>
      </c>
      <c r="K57" t="str">
        <f ca="1">IFERROR(INDEX(tblPunten[Punten],MATCH(tblRenners[[#This Row],[Nr]],INDIRECT("tblUitslagen["&amp;K$4&amp;"]"),0)),"")</f>
        <v/>
      </c>
      <c r="L57" t="str">
        <f ca="1">IFERROR(INDEX(tblPunten[Punten],MATCH(tblRenners[[#This Row],[Nr]],INDIRECT("tblUitslagen["&amp;L$4&amp;"]"),0)),"")</f>
        <v/>
      </c>
      <c r="M57" t="str">
        <f ca="1">IFERROR(INDEX(tblPunten[Punten],MATCH(tblRenners[[#This Row],[Nr]],INDIRECT("tblUitslagen["&amp;M$4&amp;"]"),0)),"")</f>
        <v/>
      </c>
      <c r="N57" t="str">
        <f ca="1">IFERROR(INDEX(tblPunten[Punten],MATCH(tblRenners[[#This Row],[Nr]],INDIRECT("tblUitslagen["&amp;N$4&amp;"]"),0)),"")</f>
        <v/>
      </c>
      <c r="O57" t="str">
        <f ca="1">IFERROR(INDEX(tblPunten[Punten],MATCH(tblRenners[[#This Row],[Nr]],INDIRECT("tblUitslagen["&amp;O$4&amp;"]"),0)),"")</f>
        <v/>
      </c>
      <c r="P57" t="str">
        <f ca="1">IFERROR(INDEX(tblPunten[Punten],MATCH(tblRenners[[#This Row],[Nr]],INDIRECT("tblUitslagen["&amp;P$4&amp;"]"),0)),"")</f>
        <v/>
      </c>
      <c r="Q57" t="str">
        <f ca="1">IFERROR(INDEX(tblPunten[Punten],MATCH(tblRenners[[#This Row],[Nr]],INDIRECT("tblUitslagen["&amp;Q$4&amp;"]"),0)),"")</f>
        <v/>
      </c>
      <c r="R57" t="str">
        <f ca="1">IFERROR(INDEX(tblPunten[Punten],MATCH(tblRenners[[#This Row],[Nr]],INDIRECT("tblUitslagen["&amp;R$4&amp;"]"),0)),"")</f>
        <v/>
      </c>
      <c r="S57" t="str">
        <f ca="1">IFERROR(INDEX(tblPunten[Punten],MATCH(tblRenners[[#This Row],[Nr]],INDIRECT("tblUitslagen["&amp;S$4&amp;"]"),0)),"")</f>
        <v/>
      </c>
      <c r="T57" t="str">
        <f ca="1">IFERROR(INDEX(tblPunten[Punten],MATCH(tblRenners[[#This Row],[Nr]],INDIRECT("tblUitslagen["&amp;T$4&amp;"]"),0)),"")</f>
        <v/>
      </c>
      <c r="U57" t="str">
        <f ca="1">IFERROR(INDEX(tblPunten[Punten],MATCH(tblRenners[[#This Row],[Nr]],INDIRECT("tblUitslagen["&amp;U$4&amp;"]"),0)),"")</f>
        <v/>
      </c>
      <c r="V57" t="str">
        <f ca="1">IFERROR(INDEX(tblPunten[Punten],MATCH(tblRenners[[#This Row],[Nr]],INDIRECT("tblUitslagen["&amp;V$4&amp;"]"),0)),"")</f>
        <v/>
      </c>
      <c r="W57" t="str">
        <f ca="1">IFERROR(INDEX(tblPunten[Punten],MATCH(tblRenners[[#This Row],[Nr]],INDIRECT("tblUitslagen["&amp;W$4&amp;"]"),0)),"")</f>
        <v/>
      </c>
      <c r="X57" t="str">
        <f ca="1">IFERROR(INDEX(tblPunten[Punten],MATCH(tblRenners[[#This Row],[Nr]],INDIRECT("tblUitslagen["&amp;X$4&amp;"]"),0)),"")</f>
        <v/>
      </c>
      <c r="Y57" t="str">
        <f ca="1">IFERROR(INDEX(tblPunten[Punten],MATCH(tblRenners[[#This Row],[Nr]],INDIRECT("tblUitslagen["&amp;Y$4&amp;"]"),0)),"")</f>
        <v/>
      </c>
      <c r="Z57" t="str">
        <f ca="1">IFERROR(INDEX(tblPunten[Punten],MATCH(tblRenners[[#This Row],[Nr]],INDIRECT("tblUitslagen["&amp;Z$4&amp;"]"),0)),"")</f>
        <v/>
      </c>
      <c r="AA57" t="str">
        <f ca="1">IFERROR(INDEX(tblPunten[Punten],MATCH(tblRenners[[#This Row],[Nr]],INDIRECT("tblUitslagen["&amp;AA$4&amp;"]"),0)),"")</f>
        <v/>
      </c>
      <c r="AB57" t="str">
        <f ca="1">IFERROR(INDEX(tblPunten[Punten],MATCH(tblRenners[[#This Row],[Nr]],INDIRECT("tblUitslagen["&amp;AB$4&amp;"]"),0)),"")</f>
        <v/>
      </c>
    </row>
    <row r="58" spans="2:28" x14ac:dyDescent="0.3">
      <c r="B58" t="str">
        <f>INDEX(tblTeams[Naam],MATCH(FLOOR(tblRenners[[#This Row],[Nr]],10),tblTeams[Nr],0))</f>
        <v>AG2R La Mondiale</v>
      </c>
      <c r="C58">
        <v>35</v>
      </c>
      <c r="D58" t="str">
        <f>INDEX(tblTeams[Naam],MATCH(tblRenners[[#This Row],[Nr]],tblTeams[Nr],0))</f>
        <v>Oliver Naesen</v>
      </c>
      <c r="E58" t="str">
        <f>INDEX(tblTeams[Land],MATCH(tblRenners[[#This Row],[Nr]],tblTeams[Nr],0))</f>
        <v>België</v>
      </c>
      <c r="F58" s="9">
        <f ca="1">SUM(tblRenners[[#This Row],[Etap1]:[Etap21]])</f>
        <v>0</v>
      </c>
      <c r="G58">
        <f ca="1">_xlfn.RANK.EQ(tblRenners[[#This Row],[TotaalPunten]],tblRenners[TotaalPunten])</f>
        <v>27</v>
      </c>
      <c r="H58" t="str">
        <f ca="1">IFERROR(INDEX(tblPunten[Punten],MATCH(tblRenners[[#This Row],[Nr]],INDIRECT("tblUitslagen["&amp;H$4&amp;"]"),0)),"")</f>
        <v/>
      </c>
      <c r="I58" t="str">
        <f ca="1">IFERROR(INDEX(tblPunten[Punten],MATCH(tblRenners[[#This Row],[Nr]],INDIRECT("tblUitslagen["&amp;I$4&amp;"]"),0)),"")</f>
        <v/>
      </c>
      <c r="J58" t="str">
        <f ca="1">IFERROR(INDEX(tblPunten[Punten],MATCH(tblRenners[[#This Row],[Nr]],INDIRECT("tblUitslagen["&amp;J$4&amp;"]"),0)),"")</f>
        <v/>
      </c>
      <c r="K58" t="str">
        <f ca="1">IFERROR(INDEX(tblPunten[Punten],MATCH(tblRenners[[#This Row],[Nr]],INDIRECT("tblUitslagen["&amp;K$4&amp;"]"),0)),"")</f>
        <v/>
      </c>
      <c r="L58" t="str">
        <f ca="1">IFERROR(INDEX(tblPunten[Punten],MATCH(tblRenners[[#This Row],[Nr]],INDIRECT("tblUitslagen["&amp;L$4&amp;"]"),0)),"")</f>
        <v/>
      </c>
      <c r="M58" t="str">
        <f ca="1">IFERROR(INDEX(tblPunten[Punten],MATCH(tblRenners[[#This Row],[Nr]],INDIRECT("tblUitslagen["&amp;M$4&amp;"]"),0)),"")</f>
        <v/>
      </c>
      <c r="N58" t="str">
        <f ca="1">IFERROR(INDEX(tblPunten[Punten],MATCH(tblRenners[[#This Row],[Nr]],INDIRECT("tblUitslagen["&amp;N$4&amp;"]"),0)),"")</f>
        <v/>
      </c>
      <c r="O58" t="str">
        <f ca="1">IFERROR(INDEX(tblPunten[Punten],MATCH(tblRenners[[#This Row],[Nr]],INDIRECT("tblUitslagen["&amp;O$4&amp;"]"),0)),"")</f>
        <v/>
      </c>
      <c r="P58" t="str">
        <f ca="1">IFERROR(INDEX(tblPunten[Punten],MATCH(tblRenners[[#This Row],[Nr]],INDIRECT("tblUitslagen["&amp;P$4&amp;"]"),0)),"")</f>
        <v/>
      </c>
      <c r="Q58" t="str">
        <f ca="1">IFERROR(INDEX(tblPunten[Punten],MATCH(tblRenners[[#This Row],[Nr]],INDIRECT("tblUitslagen["&amp;Q$4&amp;"]"),0)),"")</f>
        <v/>
      </c>
      <c r="R58" t="str">
        <f ca="1">IFERROR(INDEX(tblPunten[Punten],MATCH(tblRenners[[#This Row],[Nr]],INDIRECT("tblUitslagen["&amp;R$4&amp;"]"),0)),"")</f>
        <v/>
      </c>
      <c r="S58" t="str">
        <f ca="1">IFERROR(INDEX(tblPunten[Punten],MATCH(tblRenners[[#This Row],[Nr]],INDIRECT("tblUitslagen["&amp;S$4&amp;"]"),0)),"")</f>
        <v/>
      </c>
      <c r="T58" t="str">
        <f ca="1">IFERROR(INDEX(tblPunten[Punten],MATCH(tblRenners[[#This Row],[Nr]],INDIRECT("tblUitslagen["&amp;T$4&amp;"]"),0)),"")</f>
        <v/>
      </c>
      <c r="U58" t="str">
        <f ca="1">IFERROR(INDEX(tblPunten[Punten],MATCH(tblRenners[[#This Row],[Nr]],INDIRECT("tblUitslagen["&amp;U$4&amp;"]"),0)),"")</f>
        <v/>
      </c>
      <c r="V58" t="str">
        <f ca="1">IFERROR(INDEX(tblPunten[Punten],MATCH(tblRenners[[#This Row],[Nr]],INDIRECT("tblUitslagen["&amp;V$4&amp;"]"),0)),"")</f>
        <v/>
      </c>
      <c r="W58" t="str">
        <f ca="1">IFERROR(INDEX(tblPunten[Punten],MATCH(tblRenners[[#This Row],[Nr]],INDIRECT("tblUitslagen["&amp;W$4&amp;"]"),0)),"")</f>
        <v/>
      </c>
      <c r="X58" t="str">
        <f ca="1">IFERROR(INDEX(tblPunten[Punten],MATCH(tblRenners[[#This Row],[Nr]],INDIRECT("tblUitslagen["&amp;X$4&amp;"]"),0)),"")</f>
        <v/>
      </c>
      <c r="Y58" t="str">
        <f ca="1">IFERROR(INDEX(tblPunten[Punten],MATCH(tblRenners[[#This Row],[Nr]],INDIRECT("tblUitslagen["&amp;Y$4&amp;"]"),0)),"")</f>
        <v/>
      </c>
      <c r="Z58" t="str">
        <f ca="1">IFERROR(INDEX(tblPunten[Punten],MATCH(tblRenners[[#This Row],[Nr]],INDIRECT("tblUitslagen["&amp;Z$4&amp;"]"),0)),"")</f>
        <v/>
      </c>
      <c r="AA58" t="str">
        <f ca="1">IFERROR(INDEX(tblPunten[Punten],MATCH(tblRenners[[#This Row],[Nr]],INDIRECT("tblUitslagen["&amp;AA$4&amp;"]"),0)),"")</f>
        <v/>
      </c>
      <c r="AB58" t="str">
        <f ca="1">IFERROR(INDEX(tblPunten[Punten],MATCH(tblRenners[[#This Row],[Nr]],INDIRECT("tblUitslagen["&amp;AB$4&amp;"]"),0)),"")</f>
        <v/>
      </c>
    </row>
    <row r="59" spans="2:28" x14ac:dyDescent="0.3">
      <c r="B59" t="str">
        <f>INDEX(tblTeams[Naam],MATCH(FLOOR(tblRenners[[#This Row],[Nr]],10),tblTeams[Nr],0))</f>
        <v>AG2R La Mondiale</v>
      </c>
      <c r="C59">
        <v>36</v>
      </c>
      <c r="D59" t="str">
        <f>INDEX(tblTeams[Naam],MATCH(tblRenners[[#This Row],[Nr]],tblTeams[Nr],0))</f>
        <v>Nans Peters</v>
      </c>
      <c r="E59" t="str">
        <f>INDEX(tblTeams[Land],MATCH(tblRenners[[#This Row],[Nr]],tblTeams[Nr],0))</f>
        <v>Frankrijk</v>
      </c>
      <c r="F59" s="9">
        <f ca="1">SUM(tblRenners[[#This Row],[Etap1]:[Etap21]])</f>
        <v>0</v>
      </c>
      <c r="G59">
        <f ca="1">_xlfn.RANK.EQ(tblRenners[[#This Row],[TotaalPunten]],tblRenners[TotaalPunten])</f>
        <v>27</v>
      </c>
      <c r="H59" t="str">
        <f ca="1">IFERROR(INDEX(tblPunten[Punten],MATCH(tblRenners[[#This Row],[Nr]],INDIRECT("tblUitslagen["&amp;H$4&amp;"]"),0)),"")</f>
        <v/>
      </c>
      <c r="I59" t="str">
        <f ca="1">IFERROR(INDEX(tblPunten[Punten],MATCH(tblRenners[[#This Row],[Nr]],INDIRECT("tblUitslagen["&amp;I$4&amp;"]"),0)),"")</f>
        <v/>
      </c>
      <c r="J59" t="str">
        <f ca="1">IFERROR(INDEX(tblPunten[Punten],MATCH(tblRenners[[#This Row],[Nr]],INDIRECT("tblUitslagen["&amp;J$4&amp;"]"),0)),"")</f>
        <v/>
      </c>
      <c r="K59" t="str">
        <f ca="1">IFERROR(INDEX(tblPunten[Punten],MATCH(tblRenners[[#This Row],[Nr]],INDIRECT("tblUitslagen["&amp;K$4&amp;"]"),0)),"")</f>
        <v/>
      </c>
      <c r="L59" t="str">
        <f ca="1">IFERROR(INDEX(tblPunten[Punten],MATCH(tblRenners[[#This Row],[Nr]],INDIRECT("tblUitslagen["&amp;L$4&amp;"]"),0)),"")</f>
        <v/>
      </c>
      <c r="M59" t="str">
        <f ca="1">IFERROR(INDEX(tblPunten[Punten],MATCH(tblRenners[[#This Row],[Nr]],INDIRECT("tblUitslagen["&amp;M$4&amp;"]"),0)),"")</f>
        <v/>
      </c>
      <c r="N59" t="str">
        <f ca="1">IFERROR(INDEX(tblPunten[Punten],MATCH(tblRenners[[#This Row],[Nr]],INDIRECT("tblUitslagen["&amp;N$4&amp;"]"),0)),"")</f>
        <v/>
      </c>
      <c r="O59" t="str">
        <f ca="1">IFERROR(INDEX(tblPunten[Punten],MATCH(tblRenners[[#This Row],[Nr]],INDIRECT("tblUitslagen["&amp;O$4&amp;"]"),0)),"")</f>
        <v/>
      </c>
      <c r="P59" t="str">
        <f ca="1">IFERROR(INDEX(tblPunten[Punten],MATCH(tblRenners[[#This Row],[Nr]],INDIRECT("tblUitslagen["&amp;P$4&amp;"]"),0)),"")</f>
        <v/>
      </c>
      <c r="Q59" t="str">
        <f ca="1">IFERROR(INDEX(tblPunten[Punten],MATCH(tblRenners[[#This Row],[Nr]],INDIRECT("tblUitslagen["&amp;Q$4&amp;"]"),0)),"")</f>
        <v/>
      </c>
      <c r="R59" t="str">
        <f ca="1">IFERROR(INDEX(tblPunten[Punten],MATCH(tblRenners[[#This Row],[Nr]],INDIRECT("tblUitslagen["&amp;R$4&amp;"]"),0)),"")</f>
        <v/>
      </c>
      <c r="S59" t="str">
        <f ca="1">IFERROR(INDEX(tblPunten[Punten],MATCH(tblRenners[[#This Row],[Nr]],INDIRECT("tblUitslagen["&amp;S$4&amp;"]"),0)),"")</f>
        <v/>
      </c>
      <c r="T59" t="str">
        <f ca="1">IFERROR(INDEX(tblPunten[Punten],MATCH(tblRenners[[#This Row],[Nr]],INDIRECT("tblUitslagen["&amp;T$4&amp;"]"),0)),"")</f>
        <v/>
      </c>
      <c r="U59" t="str">
        <f ca="1">IFERROR(INDEX(tblPunten[Punten],MATCH(tblRenners[[#This Row],[Nr]],INDIRECT("tblUitslagen["&amp;U$4&amp;"]"),0)),"")</f>
        <v/>
      </c>
      <c r="V59" t="str">
        <f ca="1">IFERROR(INDEX(tblPunten[Punten],MATCH(tblRenners[[#This Row],[Nr]],INDIRECT("tblUitslagen["&amp;V$4&amp;"]"),0)),"")</f>
        <v/>
      </c>
      <c r="W59" t="str">
        <f ca="1">IFERROR(INDEX(tblPunten[Punten],MATCH(tblRenners[[#This Row],[Nr]],INDIRECT("tblUitslagen["&amp;W$4&amp;"]"),0)),"")</f>
        <v/>
      </c>
      <c r="X59" t="str">
        <f ca="1">IFERROR(INDEX(tblPunten[Punten],MATCH(tblRenners[[#This Row],[Nr]],INDIRECT("tblUitslagen["&amp;X$4&amp;"]"),0)),"")</f>
        <v/>
      </c>
      <c r="Y59" t="str">
        <f ca="1">IFERROR(INDEX(tblPunten[Punten],MATCH(tblRenners[[#This Row],[Nr]],INDIRECT("tblUitslagen["&amp;Y$4&amp;"]"),0)),"")</f>
        <v/>
      </c>
      <c r="Z59" t="str">
        <f ca="1">IFERROR(INDEX(tblPunten[Punten],MATCH(tblRenners[[#This Row],[Nr]],INDIRECT("tblUitslagen["&amp;Z$4&amp;"]"),0)),"")</f>
        <v/>
      </c>
      <c r="AA59" t="str">
        <f ca="1">IFERROR(INDEX(tblPunten[Punten],MATCH(tblRenners[[#This Row],[Nr]],INDIRECT("tblUitslagen["&amp;AA$4&amp;"]"),0)),"")</f>
        <v/>
      </c>
      <c r="AB59" t="str">
        <f ca="1">IFERROR(INDEX(tblPunten[Punten],MATCH(tblRenners[[#This Row],[Nr]],INDIRECT("tblUitslagen["&amp;AB$4&amp;"]"),0)),"")</f>
        <v/>
      </c>
    </row>
    <row r="60" spans="2:28" x14ac:dyDescent="0.3">
      <c r="B60" t="str">
        <f>INDEX(tblTeams[Naam],MATCH(FLOOR(tblRenners[[#This Row],[Nr]],10),tblTeams[Nr],0))</f>
        <v>AG2R La Mondiale</v>
      </c>
      <c r="C60">
        <v>37</v>
      </c>
      <c r="D60" t="str">
        <f>INDEX(tblTeams[Naam],MATCH(tblRenners[[#This Row],[Nr]],tblTeams[Nr],0))</f>
        <v>Clément Venturini</v>
      </c>
      <c r="E60" t="str">
        <f>INDEX(tblTeams[Land],MATCH(tblRenners[[#This Row],[Nr]],tblTeams[Nr],0))</f>
        <v>Frankrijk</v>
      </c>
      <c r="F60" s="9">
        <f ca="1">SUM(tblRenners[[#This Row],[Etap1]:[Etap21]])</f>
        <v>0</v>
      </c>
      <c r="G60">
        <f ca="1">_xlfn.RANK.EQ(tblRenners[[#This Row],[TotaalPunten]],tblRenners[TotaalPunten])</f>
        <v>27</v>
      </c>
      <c r="H60" t="str">
        <f ca="1">IFERROR(INDEX(tblPunten[Punten],MATCH(tblRenners[[#This Row],[Nr]],INDIRECT("tblUitslagen["&amp;H$4&amp;"]"),0)),"")</f>
        <v/>
      </c>
      <c r="I60" t="str">
        <f ca="1">IFERROR(INDEX(tblPunten[Punten],MATCH(tblRenners[[#This Row],[Nr]],INDIRECT("tblUitslagen["&amp;I$4&amp;"]"),0)),"")</f>
        <v/>
      </c>
      <c r="J60" t="str">
        <f ca="1">IFERROR(INDEX(tblPunten[Punten],MATCH(tblRenners[[#This Row],[Nr]],INDIRECT("tblUitslagen["&amp;J$4&amp;"]"),0)),"")</f>
        <v/>
      </c>
      <c r="K60" t="str">
        <f ca="1">IFERROR(INDEX(tblPunten[Punten],MATCH(tblRenners[[#This Row],[Nr]],INDIRECT("tblUitslagen["&amp;K$4&amp;"]"),0)),"")</f>
        <v/>
      </c>
      <c r="L60" t="str">
        <f ca="1">IFERROR(INDEX(tblPunten[Punten],MATCH(tblRenners[[#This Row],[Nr]],INDIRECT("tblUitslagen["&amp;L$4&amp;"]"),0)),"")</f>
        <v/>
      </c>
      <c r="M60" t="str">
        <f ca="1">IFERROR(INDEX(tblPunten[Punten],MATCH(tblRenners[[#This Row],[Nr]],INDIRECT("tblUitslagen["&amp;M$4&amp;"]"),0)),"")</f>
        <v/>
      </c>
      <c r="N60" t="str">
        <f ca="1">IFERROR(INDEX(tblPunten[Punten],MATCH(tblRenners[[#This Row],[Nr]],INDIRECT("tblUitslagen["&amp;N$4&amp;"]"),0)),"")</f>
        <v/>
      </c>
      <c r="O60" t="str">
        <f ca="1">IFERROR(INDEX(tblPunten[Punten],MATCH(tblRenners[[#This Row],[Nr]],INDIRECT("tblUitslagen["&amp;O$4&amp;"]"),0)),"")</f>
        <v/>
      </c>
      <c r="P60" t="str">
        <f ca="1">IFERROR(INDEX(tblPunten[Punten],MATCH(tblRenners[[#This Row],[Nr]],INDIRECT("tblUitslagen["&amp;P$4&amp;"]"),0)),"")</f>
        <v/>
      </c>
      <c r="Q60" t="str">
        <f ca="1">IFERROR(INDEX(tblPunten[Punten],MATCH(tblRenners[[#This Row],[Nr]],INDIRECT("tblUitslagen["&amp;Q$4&amp;"]"),0)),"")</f>
        <v/>
      </c>
      <c r="R60" t="str">
        <f ca="1">IFERROR(INDEX(tblPunten[Punten],MATCH(tblRenners[[#This Row],[Nr]],INDIRECT("tblUitslagen["&amp;R$4&amp;"]"),0)),"")</f>
        <v/>
      </c>
      <c r="S60" t="str">
        <f ca="1">IFERROR(INDEX(tblPunten[Punten],MATCH(tblRenners[[#This Row],[Nr]],INDIRECT("tblUitslagen["&amp;S$4&amp;"]"),0)),"")</f>
        <v/>
      </c>
      <c r="T60" t="str">
        <f ca="1">IFERROR(INDEX(tblPunten[Punten],MATCH(tblRenners[[#This Row],[Nr]],INDIRECT("tblUitslagen["&amp;T$4&amp;"]"),0)),"")</f>
        <v/>
      </c>
      <c r="U60" t="str">
        <f ca="1">IFERROR(INDEX(tblPunten[Punten],MATCH(tblRenners[[#This Row],[Nr]],INDIRECT("tblUitslagen["&amp;U$4&amp;"]"),0)),"")</f>
        <v/>
      </c>
      <c r="V60" t="str">
        <f ca="1">IFERROR(INDEX(tblPunten[Punten],MATCH(tblRenners[[#This Row],[Nr]],INDIRECT("tblUitslagen["&amp;V$4&amp;"]"),0)),"")</f>
        <v/>
      </c>
      <c r="W60" t="str">
        <f ca="1">IFERROR(INDEX(tblPunten[Punten],MATCH(tblRenners[[#This Row],[Nr]],INDIRECT("tblUitslagen["&amp;W$4&amp;"]"),0)),"")</f>
        <v/>
      </c>
      <c r="X60" t="str">
        <f ca="1">IFERROR(INDEX(tblPunten[Punten],MATCH(tblRenners[[#This Row],[Nr]],INDIRECT("tblUitslagen["&amp;X$4&amp;"]"),0)),"")</f>
        <v/>
      </c>
      <c r="Y60" t="str">
        <f ca="1">IFERROR(INDEX(tblPunten[Punten],MATCH(tblRenners[[#This Row],[Nr]],INDIRECT("tblUitslagen["&amp;Y$4&amp;"]"),0)),"")</f>
        <v/>
      </c>
      <c r="Z60" t="str">
        <f ca="1">IFERROR(INDEX(tblPunten[Punten],MATCH(tblRenners[[#This Row],[Nr]],INDIRECT("tblUitslagen["&amp;Z$4&amp;"]"),0)),"")</f>
        <v/>
      </c>
      <c r="AA60" t="str">
        <f ca="1">IFERROR(INDEX(tblPunten[Punten],MATCH(tblRenners[[#This Row],[Nr]],INDIRECT("tblUitslagen["&amp;AA$4&amp;"]"),0)),"")</f>
        <v/>
      </c>
      <c r="AB60" t="str">
        <f ca="1">IFERROR(INDEX(tblPunten[Punten],MATCH(tblRenners[[#This Row],[Nr]],INDIRECT("tblUitslagen["&amp;AB$4&amp;"]"),0)),"")</f>
        <v/>
      </c>
    </row>
    <row r="61" spans="2:28" x14ac:dyDescent="0.3">
      <c r="B61" t="str">
        <f>INDEX(tblTeams[Naam],MATCH(FLOOR(tblRenners[[#This Row],[Nr]],10),tblTeams[Nr],0))</f>
        <v>AG2R La Mondiale</v>
      </c>
      <c r="C61">
        <v>38</v>
      </c>
      <c r="D61" t="str">
        <f>INDEX(tblTeams[Naam],MATCH(tblRenners[[#This Row],[Nr]],tblTeams[Nr],0))</f>
        <v>Alexis Vuillermoz</v>
      </c>
      <c r="E61" t="str">
        <f>INDEX(tblTeams[Land],MATCH(tblRenners[[#This Row],[Nr]],tblTeams[Nr],0))</f>
        <v>Frankrijk</v>
      </c>
      <c r="F61" s="9">
        <f ca="1">SUM(tblRenners[[#This Row],[Etap1]:[Etap21]])</f>
        <v>0</v>
      </c>
      <c r="G61">
        <f ca="1">_xlfn.RANK.EQ(tblRenners[[#This Row],[TotaalPunten]],tblRenners[TotaalPunten])</f>
        <v>27</v>
      </c>
      <c r="H61" t="str">
        <f ca="1">IFERROR(INDEX(tblPunten[Punten],MATCH(tblRenners[[#This Row],[Nr]],INDIRECT("tblUitslagen["&amp;H$4&amp;"]"),0)),"")</f>
        <v/>
      </c>
      <c r="I61" t="str">
        <f ca="1">IFERROR(INDEX(tblPunten[Punten],MATCH(tblRenners[[#This Row],[Nr]],INDIRECT("tblUitslagen["&amp;I$4&amp;"]"),0)),"")</f>
        <v/>
      </c>
      <c r="J61" t="str">
        <f ca="1">IFERROR(INDEX(tblPunten[Punten],MATCH(tblRenners[[#This Row],[Nr]],INDIRECT("tblUitslagen["&amp;J$4&amp;"]"),0)),"")</f>
        <v/>
      </c>
      <c r="K61" t="str">
        <f ca="1">IFERROR(INDEX(tblPunten[Punten],MATCH(tblRenners[[#This Row],[Nr]],INDIRECT("tblUitslagen["&amp;K$4&amp;"]"),0)),"")</f>
        <v/>
      </c>
      <c r="L61" t="str">
        <f ca="1">IFERROR(INDEX(tblPunten[Punten],MATCH(tblRenners[[#This Row],[Nr]],INDIRECT("tblUitslagen["&amp;L$4&amp;"]"),0)),"")</f>
        <v/>
      </c>
      <c r="M61" t="str">
        <f ca="1">IFERROR(INDEX(tblPunten[Punten],MATCH(tblRenners[[#This Row],[Nr]],INDIRECT("tblUitslagen["&amp;M$4&amp;"]"),0)),"")</f>
        <v/>
      </c>
      <c r="N61" t="str">
        <f ca="1">IFERROR(INDEX(tblPunten[Punten],MATCH(tblRenners[[#This Row],[Nr]],INDIRECT("tblUitslagen["&amp;N$4&amp;"]"),0)),"")</f>
        <v/>
      </c>
      <c r="O61" t="str">
        <f ca="1">IFERROR(INDEX(tblPunten[Punten],MATCH(tblRenners[[#This Row],[Nr]],INDIRECT("tblUitslagen["&amp;O$4&amp;"]"),0)),"")</f>
        <v/>
      </c>
      <c r="P61" t="str">
        <f ca="1">IFERROR(INDEX(tblPunten[Punten],MATCH(tblRenners[[#This Row],[Nr]],INDIRECT("tblUitslagen["&amp;P$4&amp;"]"),0)),"")</f>
        <v/>
      </c>
      <c r="Q61" t="str">
        <f ca="1">IFERROR(INDEX(tblPunten[Punten],MATCH(tblRenners[[#This Row],[Nr]],INDIRECT("tblUitslagen["&amp;Q$4&amp;"]"),0)),"")</f>
        <v/>
      </c>
      <c r="R61" t="str">
        <f ca="1">IFERROR(INDEX(tblPunten[Punten],MATCH(tblRenners[[#This Row],[Nr]],INDIRECT("tblUitslagen["&amp;R$4&amp;"]"),0)),"")</f>
        <v/>
      </c>
      <c r="S61" t="str">
        <f ca="1">IFERROR(INDEX(tblPunten[Punten],MATCH(tblRenners[[#This Row],[Nr]],INDIRECT("tblUitslagen["&amp;S$4&amp;"]"),0)),"")</f>
        <v/>
      </c>
      <c r="T61" t="str">
        <f ca="1">IFERROR(INDEX(tblPunten[Punten],MATCH(tblRenners[[#This Row],[Nr]],INDIRECT("tblUitslagen["&amp;T$4&amp;"]"),0)),"")</f>
        <v/>
      </c>
      <c r="U61" t="str">
        <f ca="1">IFERROR(INDEX(tblPunten[Punten],MATCH(tblRenners[[#This Row],[Nr]],INDIRECT("tblUitslagen["&amp;U$4&amp;"]"),0)),"")</f>
        <v/>
      </c>
      <c r="V61" t="str">
        <f ca="1">IFERROR(INDEX(tblPunten[Punten],MATCH(tblRenners[[#This Row],[Nr]],INDIRECT("tblUitslagen["&amp;V$4&amp;"]"),0)),"")</f>
        <v/>
      </c>
      <c r="W61" t="str">
        <f ca="1">IFERROR(INDEX(tblPunten[Punten],MATCH(tblRenners[[#This Row],[Nr]],INDIRECT("tblUitslagen["&amp;W$4&amp;"]"),0)),"")</f>
        <v/>
      </c>
      <c r="X61" t="str">
        <f ca="1">IFERROR(INDEX(tblPunten[Punten],MATCH(tblRenners[[#This Row],[Nr]],INDIRECT("tblUitslagen["&amp;X$4&amp;"]"),0)),"")</f>
        <v/>
      </c>
      <c r="Y61" t="str">
        <f ca="1">IFERROR(INDEX(tblPunten[Punten],MATCH(tblRenners[[#This Row],[Nr]],INDIRECT("tblUitslagen["&amp;Y$4&amp;"]"),0)),"")</f>
        <v/>
      </c>
      <c r="Z61" t="str">
        <f ca="1">IFERROR(INDEX(tblPunten[Punten],MATCH(tblRenners[[#This Row],[Nr]],INDIRECT("tblUitslagen["&amp;Z$4&amp;"]"),0)),"")</f>
        <v/>
      </c>
      <c r="AA61" t="str">
        <f ca="1">IFERROR(INDEX(tblPunten[Punten],MATCH(tblRenners[[#This Row],[Nr]],INDIRECT("tblUitslagen["&amp;AA$4&amp;"]"),0)),"")</f>
        <v/>
      </c>
      <c r="AB61" t="str">
        <f ca="1">IFERROR(INDEX(tblPunten[Punten],MATCH(tblRenners[[#This Row],[Nr]],INDIRECT("tblUitslagen["&amp;AB$4&amp;"]"),0)),"")</f>
        <v/>
      </c>
    </row>
    <row r="62" spans="2:28" x14ac:dyDescent="0.3">
      <c r="B62" t="str">
        <f>INDEX(tblTeams[Naam],MATCH(FLOOR(tblRenners[[#This Row],[Nr]],10),tblTeams[Nr],0))</f>
        <v>Deceuninck-Quick-Step</v>
      </c>
      <c r="C62">
        <v>42</v>
      </c>
      <c r="D62" t="str">
        <f>INDEX(tblTeams[Naam],MATCH(tblRenners[[#This Row],[Nr]],tblTeams[Nr],0))</f>
        <v>Kasper Asgreen</v>
      </c>
      <c r="E62" t="str">
        <f>INDEX(tblTeams[Land],MATCH(tblRenners[[#This Row],[Nr]],tblTeams[Nr],0))</f>
        <v>Denemarken</v>
      </c>
      <c r="F62" s="9">
        <f ca="1">SUM(tblRenners[[#This Row],[Etap1]:[Etap21]])</f>
        <v>0</v>
      </c>
      <c r="G62">
        <f ca="1">_xlfn.RANK.EQ(tblRenners[[#This Row],[TotaalPunten]],tblRenners[TotaalPunten])</f>
        <v>27</v>
      </c>
      <c r="H62" t="str">
        <f ca="1">IFERROR(INDEX(tblPunten[Punten],MATCH(tblRenners[[#This Row],[Nr]],INDIRECT("tblUitslagen["&amp;H$4&amp;"]"),0)),"")</f>
        <v/>
      </c>
      <c r="I62" t="str">
        <f ca="1">IFERROR(INDEX(tblPunten[Punten],MATCH(tblRenners[[#This Row],[Nr]],INDIRECT("tblUitslagen["&amp;I$4&amp;"]"),0)),"")</f>
        <v/>
      </c>
      <c r="J62" t="str">
        <f ca="1">IFERROR(INDEX(tblPunten[Punten],MATCH(tblRenners[[#This Row],[Nr]],INDIRECT("tblUitslagen["&amp;J$4&amp;"]"),0)),"")</f>
        <v/>
      </c>
      <c r="K62" t="str">
        <f ca="1">IFERROR(INDEX(tblPunten[Punten],MATCH(tblRenners[[#This Row],[Nr]],INDIRECT("tblUitslagen["&amp;K$4&amp;"]"),0)),"")</f>
        <v/>
      </c>
      <c r="L62" t="str">
        <f ca="1">IFERROR(INDEX(tblPunten[Punten],MATCH(tblRenners[[#This Row],[Nr]],INDIRECT("tblUitslagen["&amp;L$4&amp;"]"),0)),"")</f>
        <v/>
      </c>
      <c r="M62" t="str">
        <f ca="1">IFERROR(INDEX(tblPunten[Punten],MATCH(tblRenners[[#This Row],[Nr]],INDIRECT("tblUitslagen["&amp;M$4&amp;"]"),0)),"")</f>
        <v/>
      </c>
      <c r="N62" t="str">
        <f ca="1">IFERROR(INDEX(tblPunten[Punten],MATCH(tblRenners[[#This Row],[Nr]],INDIRECT("tblUitslagen["&amp;N$4&amp;"]"),0)),"")</f>
        <v/>
      </c>
      <c r="O62" t="str">
        <f ca="1">IFERROR(INDEX(tblPunten[Punten],MATCH(tblRenners[[#This Row],[Nr]],INDIRECT("tblUitslagen["&amp;O$4&amp;"]"),0)),"")</f>
        <v/>
      </c>
      <c r="P62" t="str">
        <f ca="1">IFERROR(INDEX(tblPunten[Punten],MATCH(tblRenners[[#This Row],[Nr]],INDIRECT("tblUitslagen["&amp;P$4&amp;"]"),0)),"")</f>
        <v/>
      </c>
      <c r="Q62" t="str">
        <f ca="1">IFERROR(INDEX(tblPunten[Punten],MATCH(tblRenners[[#This Row],[Nr]],INDIRECT("tblUitslagen["&amp;Q$4&amp;"]"),0)),"")</f>
        <v/>
      </c>
      <c r="R62" t="str">
        <f ca="1">IFERROR(INDEX(tblPunten[Punten],MATCH(tblRenners[[#This Row],[Nr]],INDIRECT("tblUitslagen["&amp;R$4&amp;"]"),0)),"")</f>
        <v/>
      </c>
      <c r="S62" t="str">
        <f ca="1">IFERROR(INDEX(tblPunten[Punten],MATCH(tblRenners[[#This Row],[Nr]],INDIRECT("tblUitslagen["&amp;S$4&amp;"]"),0)),"")</f>
        <v/>
      </c>
      <c r="T62" t="str">
        <f ca="1">IFERROR(INDEX(tblPunten[Punten],MATCH(tblRenners[[#This Row],[Nr]],INDIRECT("tblUitslagen["&amp;T$4&amp;"]"),0)),"")</f>
        <v/>
      </c>
      <c r="U62" t="str">
        <f ca="1">IFERROR(INDEX(tblPunten[Punten],MATCH(tblRenners[[#This Row],[Nr]],INDIRECT("tblUitslagen["&amp;U$4&amp;"]"),0)),"")</f>
        <v/>
      </c>
      <c r="V62" t="str">
        <f ca="1">IFERROR(INDEX(tblPunten[Punten],MATCH(tblRenners[[#This Row],[Nr]],INDIRECT("tblUitslagen["&amp;V$4&amp;"]"),0)),"")</f>
        <v/>
      </c>
      <c r="W62" t="str">
        <f ca="1">IFERROR(INDEX(tblPunten[Punten],MATCH(tblRenners[[#This Row],[Nr]],INDIRECT("tblUitslagen["&amp;W$4&amp;"]"),0)),"")</f>
        <v/>
      </c>
      <c r="X62" t="str">
        <f ca="1">IFERROR(INDEX(tblPunten[Punten],MATCH(tblRenners[[#This Row],[Nr]],INDIRECT("tblUitslagen["&amp;X$4&amp;"]"),0)),"")</f>
        <v/>
      </c>
      <c r="Y62" t="str">
        <f ca="1">IFERROR(INDEX(tblPunten[Punten],MATCH(tblRenners[[#This Row],[Nr]],INDIRECT("tblUitslagen["&amp;Y$4&amp;"]"),0)),"")</f>
        <v/>
      </c>
      <c r="Z62" t="str">
        <f ca="1">IFERROR(INDEX(tblPunten[Punten],MATCH(tblRenners[[#This Row],[Nr]],INDIRECT("tblUitslagen["&amp;Z$4&amp;"]"),0)),"")</f>
        <v/>
      </c>
      <c r="AA62" t="str">
        <f ca="1">IFERROR(INDEX(tblPunten[Punten],MATCH(tblRenners[[#This Row],[Nr]],INDIRECT("tblUitslagen["&amp;AA$4&amp;"]"),0)),"")</f>
        <v/>
      </c>
      <c r="AB62" t="str">
        <f ca="1">IFERROR(INDEX(tblPunten[Punten],MATCH(tblRenners[[#This Row],[Nr]],INDIRECT("tblUitslagen["&amp;AB$4&amp;"]"),0)),"")</f>
        <v/>
      </c>
    </row>
    <row r="63" spans="2:28" x14ac:dyDescent="0.3">
      <c r="B63" t="str">
        <f>INDEX(tblTeams[Naam],MATCH(FLOOR(tblRenners[[#This Row],[Nr]],10),tblTeams[Nr],0))</f>
        <v>Deceuninck-Quick-Step</v>
      </c>
      <c r="C63">
        <v>44</v>
      </c>
      <c r="D63" t="str">
        <f>INDEX(tblTeams[Naam],MATCH(tblRenners[[#This Row],[Nr]],tblTeams[Nr],0))</f>
        <v>Rémi Cavagna</v>
      </c>
      <c r="E63" t="str">
        <f>INDEX(tblTeams[Land],MATCH(tblRenners[[#This Row],[Nr]],tblTeams[Nr],0))</f>
        <v>Frankrijk</v>
      </c>
      <c r="F63" s="9">
        <f ca="1">SUM(tblRenners[[#This Row],[Etap1]:[Etap21]])</f>
        <v>0</v>
      </c>
      <c r="G63">
        <f ca="1">_xlfn.RANK.EQ(tblRenners[[#This Row],[TotaalPunten]],tblRenners[TotaalPunten])</f>
        <v>27</v>
      </c>
      <c r="H63" t="str">
        <f ca="1">IFERROR(INDEX(tblPunten[Punten],MATCH(tblRenners[[#This Row],[Nr]],INDIRECT("tblUitslagen["&amp;H$4&amp;"]"),0)),"")</f>
        <v/>
      </c>
      <c r="I63" t="str">
        <f ca="1">IFERROR(INDEX(tblPunten[Punten],MATCH(tblRenners[[#This Row],[Nr]],INDIRECT("tblUitslagen["&amp;I$4&amp;"]"),0)),"")</f>
        <v/>
      </c>
      <c r="J63" t="str">
        <f ca="1">IFERROR(INDEX(tblPunten[Punten],MATCH(tblRenners[[#This Row],[Nr]],INDIRECT("tblUitslagen["&amp;J$4&amp;"]"),0)),"")</f>
        <v/>
      </c>
      <c r="K63" t="str">
        <f ca="1">IFERROR(INDEX(tblPunten[Punten],MATCH(tblRenners[[#This Row],[Nr]],INDIRECT("tblUitslagen["&amp;K$4&amp;"]"),0)),"")</f>
        <v/>
      </c>
      <c r="L63" t="str">
        <f ca="1">IFERROR(INDEX(tblPunten[Punten],MATCH(tblRenners[[#This Row],[Nr]],INDIRECT("tblUitslagen["&amp;L$4&amp;"]"),0)),"")</f>
        <v/>
      </c>
      <c r="M63" t="str">
        <f ca="1">IFERROR(INDEX(tblPunten[Punten],MATCH(tblRenners[[#This Row],[Nr]],INDIRECT("tblUitslagen["&amp;M$4&amp;"]"),0)),"")</f>
        <v/>
      </c>
      <c r="N63" t="str">
        <f ca="1">IFERROR(INDEX(tblPunten[Punten],MATCH(tblRenners[[#This Row],[Nr]],INDIRECT("tblUitslagen["&amp;N$4&amp;"]"),0)),"")</f>
        <v/>
      </c>
      <c r="O63" t="str">
        <f ca="1">IFERROR(INDEX(tblPunten[Punten],MATCH(tblRenners[[#This Row],[Nr]],INDIRECT("tblUitslagen["&amp;O$4&amp;"]"),0)),"")</f>
        <v/>
      </c>
      <c r="P63" t="str">
        <f ca="1">IFERROR(INDEX(tblPunten[Punten],MATCH(tblRenners[[#This Row],[Nr]],INDIRECT("tblUitslagen["&amp;P$4&amp;"]"),0)),"")</f>
        <v/>
      </c>
      <c r="Q63" t="str">
        <f ca="1">IFERROR(INDEX(tblPunten[Punten],MATCH(tblRenners[[#This Row],[Nr]],INDIRECT("tblUitslagen["&amp;Q$4&amp;"]"),0)),"")</f>
        <v/>
      </c>
      <c r="R63" t="str">
        <f ca="1">IFERROR(INDEX(tblPunten[Punten],MATCH(tblRenners[[#This Row],[Nr]],INDIRECT("tblUitslagen["&amp;R$4&amp;"]"),0)),"")</f>
        <v/>
      </c>
      <c r="S63" t="str">
        <f ca="1">IFERROR(INDEX(tblPunten[Punten],MATCH(tblRenners[[#This Row],[Nr]],INDIRECT("tblUitslagen["&amp;S$4&amp;"]"),0)),"")</f>
        <v/>
      </c>
      <c r="T63" t="str">
        <f ca="1">IFERROR(INDEX(tblPunten[Punten],MATCH(tblRenners[[#This Row],[Nr]],INDIRECT("tblUitslagen["&amp;T$4&amp;"]"),0)),"")</f>
        <v/>
      </c>
      <c r="U63" t="str">
        <f ca="1">IFERROR(INDEX(tblPunten[Punten],MATCH(tblRenners[[#This Row],[Nr]],INDIRECT("tblUitslagen["&amp;U$4&amp;"]"),0)),"")</f>
        <v/>
      </c>
      <c r="V63" t="str">
        <f ca="1">IFERROR(INDEX(tblPunten[Punten],MATCH(tblRenners[[#This Row],[Nr]],INDIRECT("tblUitslagen["&amp;V$4&amp;"]"),0)),"")</f>
        <v/>
      </c>
      <c r="W63" t="str">
        <f ca="1">IFERROR(INDEX(tblPunten[Punten],MATCH(tblRenners[[#This Row],[Nr]],INDIRECT("tblUitslagen["&amp;W$4&amp;"]"),0)),"")</f>
        <v/>
      </c>
      <c r="X63" t="str">
        <f ca="1">IFERROR(INDEX(tblPunten[Punten],MATCH(tblRenners[[#This Row],[Nr]],INDIRECT("tblUitslagen["&amp;X$4&amp;"]"),0)),"")</f>
        <v/>
      </c>
      <c r="Y63" t="str">
        <f ca="1">IFERROR(INDEX(tblPunten[Punten],MATCH(tblRenners[[#This Row],[Nr]],INDIRECT("tblUitslagen["&amp;Y$4&amp;"]"),0)),"")</f>
        <v/>
      </c>
      <c r="Z63" t="str">
        <f ca="1">IFERROR(INDEX(tblPunten[Punten],MATCH(tblRenners[[#This Row],[Nr]],INDIRECT("tblUitslagen["&amp;Z$4&amp;"]"),0)),"")</f>
        <v/>
      </c>
      <c r="AA63" t="str">
        <f ca="1">IFERROR(INDEX(tblPunten[Punten],MATCH(tblRenners[[#This Row],[Nr]],INDIRECT("tblUitslagen["&amp;AA$4&amp;"]"),0)),"")</f>
        <v/>
      </c>
      <c r="AB63" t="str">
        <f ca="1">IFERROR(INDEX(tblPunten[Punten],MATCH(tblRenners[[#This Row],[Nr]],INDIRECT("tblUitslagen["&amp;AB$4&amp;"]"),0)),"")</f>
        <v/>
      </c>
    </row>
    <row r="64" spans="2:28" x14ac:dyDescent="0.3">
      <c r="B64" t="str">
        <f>INDEX(tblTeams[Naam],MATCH(FLOOR(tblRenners[[#This Row],[Nr]],10),tblTeams[Nr],0))</f>
        <v>Deceuninck-Quick-Step</v>
      </c>
      <c r="C64">
        <v>45</v>
      </c>
      <c r="D64" t="str">
        <f>INDEX(tblTeams[Naam],MATCH(tblRenners[[#This Row],[Nr]],tblTeams[Nr],0))</f>
        <v>Tim Declercq</v>
      </c>
      <c r="E64" t="str">
        <f>INDEX(tblTeams[Land],MATCH(tblRenners[[#This Row],[Nr]],tblTeams[Nr],0))</f>
        <v>België</v>
      </c>
      <c r="F64" s="9">
        <f ca="1">SUM(tblRenners[[#This Row],[Etap1]:[Etap21]])</f>
        <v>0</v>
      </c>
      <c r="G64">
        <f ca="1">_xlfn.RANK.EQ(tblRenners[[#This Row],[TotaalPunten]],tblRenners[TotaalPunten])</f>
        <v>27</v>
      </c>
      <c r="H64" t="str">
        <f ca="1">IFERROR(INDEX(tblPunten[Punten],MATCH(tblRenners[[#This Row],[Nr]],INDIRECT("tblUitslagen["&amp;H$4&amp;"]"),0)),"")</f>
        <v/>
      </c>
      <c r="I64" t="str">
        <f ca="1">IFERROR(INDEX(tblPunten[Punten],MATCH(tblRenners[[#This Row],[Nr]],INDIRECT("tblUitslagen["&amp;I$4&amp;"]"),0)),"")</f>
        <v/>
      </c>
      <c r="J64" t="str">
        <f ca="1">IFERROR(INDEX(tblPunten[Punten],MATCH(tblRenners[[#This Row],[Nr]],INDIRECT("tblUitslagen["&amp;J$4&amp;"]"),0)),"")</f>
        <v/>
      </c>
      <c r="K64" t="str">
        <f ca="1">IFERROR(INDEX(tblPunten[Punten],MATCH(tblRenners[[#This Row],[Nr]],INDIRECT("tblUitslagen["&amp;K$4&amp;"]"),0)),"")</f>
        <v/>
      </c>
      <c r="L64" t="str">
        <f ca="1">IFERROR(INDEX(tblPunten[Punten],MATCH(tblRenners[[#This Row],[Nr]],INDIRECT("tblUitslagen["&amp;L$4&amp;"]"),0)),"")</f>
        <v/>
      </c>
      <c r="M64" t="str">
        <f ca="1">IFERROR(INDEX(tblPunten[Punten],MATCH(tblRenners[[#This Row],[Nr]],INDIRECT("tblUitslagen["&amp;M$4&amp;"]"),0)),"")</f>
        <v/>
      </c>
      <c r="N64" t="str">
        <f ca="1">IFERROR(INDEX(tblPunten[Punten],MATCH(tblRenners[[#This Row],[Nr]],INDIRECT("tblUitslagen["&amp;N$4&amp;"]"),0)),"")</f>
        <v/>
      </c>
      <c r="O64" t="str">
        <f ca="1">IFERROR(INDEX(tblPunten[Punten],MATCH(tblRenners[[#This Row],[Nr]],INDIRECT("tblUitslagen["&amp;O$4&amp;"]"),0)),"")</f>
        <v/>
      </c>
      <c r="P64" t="str">
        <f ca="1">IFERROR(INDEX(tblPunten[Punten],MATCH(tblRenners[[#This Row],[Nr]],INDIRECT("tblUitslagen["&amp;P$4&amp;"]"),0)),"")</f>
        <v/>
      </c>
      <c r="Q64" t="str">
        <f ca="1">IFERROR(INDEX(tblPunten[Punten],MATCH(tblRenners[[#This Row],[Nr]],INDIRECT("tblUitslagen["&amp;Q$4&amp;"]"),0)),"")</f>
        <v/>
      </c>
      <c r="R64" t="str">
        <f ca="1">IFERROR(INDEX(tblPunten[Punten],MATCH(tblRenners[[#This Row],[Nr]],INDIRECT("tblUitslagen["&amp;R$4&amp;"]"),0)),"")</f>
        <v/>
      </c>
      <c r="S64" t="str">
        <f ca="1">IFERROR(INDEX(tblPunten[Punten],MATCH(tblRenners[[#This Row],[Nr]],INDIRECT("tblUitslagen["&amp;S$4&amp;"]"),0)),"")</f>
        <v/>
      </c>
      <c r="T64" t="str">
        <f ca="1">IFERROR(INDEX(tblPunten[Punten],MATCH(tblRenners[[#This Row],[Nr]],INDIRECT("tblUitslagen["&amp;T$4&amp;"]"),0)),"")</f>
        <v/>
      </c>
      <c r="U64" t="str">
        <f ca="1">IFERROR(INDEX(tblPunten[Punten],MATCH(tblRenners[[#This Row],[Nr]],INDIRECT("tblUitslagen["&amp;U$4&amp;"]"),0)),"")</f>
        <v/>
      </c>
      <c r="V64" t="str">
        <f ca="1">IFERROR(INDEX(tblPunten[Punten],MATCH(tblRenners[[#This Row],[Nr]],INDIRECT("tblUitslagen["&amp;V$4&amp;"]"),0)),"")</f>
        <v/>
      </c>
      <c r="W64" t="str">
        <f ca="1">IFERROR(INDEX(tblPunten[Punten],MATCH(tblRenners[[#This Row],[Nr]],INDIRECT("tblUitslagen["&amp;W$4&amp;"]"),0)),"")</f>
        <v/>
      </c>
      <c r="X64" t="str">
        <f ca="1">IFERROR(INDEX(tblPunten[Punten],MATCH(tblRenners[[#This Row],[Nr]],INDIRECT("tblUitslagen["&amp;X$4&amp;"]"),0)),"")</f>
        <v/>
      </c>
      <c r="Y64" t="str">
        <f ca="1">IFERROR(INDEX(tblPunten[Punten],MATCH(tblRenners[[#This Row],[Nr]],INDIRECT("tblUitslagen["&amp;Y$4&amp;"]"),0)),"")</f>
        <v/>
      </c>
      <c r="Z64" t="str">
        <f ca="1">IFERROR(INDEX(tblPunten[Punten],MATCH(tblRenners[[#This Row],[Nr]],INDIRECT("tblUitslagen["&amp;Z$4&amp;"]"),0)),"")</f>
        <v/>
      </c>
      <c r="AA64" t="str">
        <f ca="1">IFERROR(INDEX(tblPunten[Punten],MATCH(tblRenners[[#This Row],[Nr]],INDIRECT("tblUitslagen["&amp;AA$4&amp;"]"),0)),"")</f>
        <v/>
      </c>
      <c r="AB64" t="str">
        <f ca="1">IFERROR(INDEX(tblPunten[Punten],MATCH(tblRenners[[#This Row],[Nr]],INDIRECT("tblUitslagen["&amp;AB$4&amp;"]"),0)),"")</f>
        <v/>
      </c>
    </row>
    <row r="65" spans="2:28" x14ac:dyDescent="0.3">
      <c r="B65" t="str">
        <f>INDEX(tblTeams[Naam],MATCH(FLOOR(tblRenners[[#This Row],[Nr]],10),tblTeams[Nr],0))</f>
        <v>Deceuninck-Quick-Step</v>
      </c>
      <c r="C65">
        <v>46</v>
      </c>
      <c r="D65" t="str">
        <f>INDEX(tblTeams[Naam],MATCH(tblRenners[[#This Row],[Nr]],tblTeams[Nr],0))</f>
        <v>Dries Devenyns</v>
      </c>
      <c r="E65" t="str">
        <f>INDEX(tblTeams[Land],MATCH(tblRenners[[#This Row],[Nr]],tblTeams[Nr],0))</f>
        <v>België</v>
      </c>
      <c r="F65" s="9">
        <f ca="1">SUM(tblRenners[[#This Row],[Etap1]:[Etap21]])</f>
        <v>0</v>
      </c>
      <c r="G65">
        <f ca="1">_xlfn.RANK.EQ(tblRenners[[#This Row],[TotaalPunten]],tblRenners[TotaalPunten])</f>
        <v>27</v>
      </c>
      <c r="H65" t="str">
        <f ca="1">IFERROR(INDEX(tblPunten[Punten],MATCH(tblRenners[[#This Row],[Nr]],INDIRECT("tblUitslagen["&amp;H$4&amp;"]"),0)),"")</f>
        <v/>
      </c>
      <c r="I65" t="str">
        <f ca="1">IFERROR(INDEX(tblPunten[Punten],MATCH(tblRenners[[#This Row],[Nr]],INDIRECT("tblUitslagen["&amp;I$4&amp;"]"),0)),"")</f>
        <v/>
      </c>
      <c r="J65" t="str">
        <f ca="1">IFERROR(INDEX(tblPunten[Punten],MATCH(tblRenners[[#This Row],[Nr]],INDIRECT("tblUitslagen["&amp;J$4&amp;"]"),0)),"")</f>
        <v/>
      </c>
      <c r="K65" t="str">
        <f ca="1">IFERROR(INDEX(tblPunten[Punten],MATCH(tblRenners[[#This Row],[Nr]],INDIRECT("tblUitslagen["&amp;K$4&amp;"]"),0)),"")</f>
        <v/>
      </c>
      <c r="L65" t="str">
        <f ca="1">IFERROR(INDEX(tblPunten[Punten],MATCH(tblRenners[[#This Row],[Nr]],INDIRECT("tblUitslagen["&amp;L$4&amp;"]"),0)),"")</f>
        <v/>
      </c>
      <c r="M65" t="str">
        <f ca="1">IFERROR(INDEX(tblPunten[Punten],MATCH(tblRenners[[#This Row],[Nr]],INDIRECT("tblUitslagen["&amp;M$4&amp;"]"),0)),"")</f>
        <v/>
      </c>
      <c r="N65" t="str">
        <f ca="1">IFERROR(INDEX(tblPunten[Punten],MATCH(tblRenners[[#This Row],[Nr]],INDIRECT("tblUitslagen["&amp;N$4&amp;"]"),0)),"")</f>
        <v/>
      </c>
      <c r="O65" t="str">
        <f ca="1">IFERROR(INDEX(tblPunten[Punten],MATCH(tblRenners[[#This Row],[Nr]],INDIRECT("tblUitslagen["&amp;O$4&amp;"]"),0)),"")</f>
        <v/>
      </c>
      <c r="P65" t="str">
        <f ca="1">IFERROR(INDEX(tblPunten[Punten],MATCH(tblRenners[[#This Row],[Nr]],INDIRECT("tblUitslagen["&amp;P$4&amp;"]"),0)),"")</f>
        <v/>
      </c>
      <c r="Q65" t="str">
        <f ca="1">IFERROR(INDEX(tblPunten[Punten],MATCH(tblRenners[[#This Row],[Nr]],INDIRECT("tblUitslagen["&amp;Q$4&amp;"]"),0)),"")</f>
        <v/>
      </c>
      <c r="R65" t="str">
        <f ca="1">IFERROR(INDEX(tblPunten[Punten],MATCH(tblRenners[[#This Row],[Nr]],INDIRECT("tblUitslagen["&amp;R$4&amp;"]"),0)),"")</f>
        <v/>
      </c>
      <c r="S65" t="str">
        <f ca="1">IFERROR(INDEX(tblPunten[Punten],MATCH(tblRenners[[#This Row],[Nr]],INDIRECT("tblUitslagen["&amp;S$4&amp;"]"),0)),"")</f>
        <v/>
      </c>
      <c r="T65" t="str">
        <f ca="1">IFERROR(INDEX(tblPunten[Punten],MATCH(tblRenners[[#This Row],[Nr]],INDIRECT("tblUitslagen["&amp;T$4&amp;"]"),0)),"")</f>
        <v/>
      </c>
      <c r="U65" t="str">
        <f ca="1">IFERROR(INDEX(tblPunten[Punten],MATCH(tblRenners[[#This Row],[Nr]],INDIRECT("tblUitslagen["&amp;U$4&amp;"]"),0)),"")</f>
        <v/>
      </c>
      <c r="V65" t="str">
        <f ca="1">IFERROR(INDEX(tblPunten[Punten],MATCH(tblRenners[[#This Row],[Nr]],INDIRECT("tblUitslagen["&amp;V$4&amp;"]"),0)),"")</f>
        <v/>
      </c>
      <c r="W65" t="str">
        <f ca="1">IFERROR(INDEX(tblPunten[Punten],MATCH(tblRenners[[#This Row],[Nr]],INDIRECT("tblUitslagen["&amp;W$4&amp;"]"),0)),"")</f>
        <v/>
      </c>
      <c r="X65" t="str">
        <f ca="1">IFERROR(INDEX(tblPunten[Punten],MATCH(tblRenners[[#This Row],[Nr]],INDIRECT("tblUitslagen["&amp;X$4&amp;"]"),0)),"")</f>
        <v/>
      </c>
      <c r="Y65" t="str">
        <f ca="1">IFERROR(INDEX(tblPunten[Punten],MATCH(tblRenners[[#This Row],[Nr]],INDIRECT("tblUitslagen["&amp;Y$4&amp;"]"),0)),"")</f>
        <v/>
      </c>
      <c r="Z65" t="str">
        <f ca="1">IFERROR(INDEX(tblPunten[Punten],MATCH(tblRenners[[#This Row],[Nr]],INDIRECT("tblUitslagen["&amp;Z$4&amp;"]"),0)),"")</f>
        <v/>
      </c>
      <c r="AA65" t="str">
        <f ca="1">IFERROR(INDEX(tblPunten[Punten],MATCH(tblRenners[[#This Row],[Nr]],INDIRECT("tblUitslagen["&amp;AA$4&amp;"]"),0)),"")</f>
        <v/>
      </c>
      <c r="AB65" t="str">
        <f ca="1">IFERROR(INDEX(tblPunten[Punten],MATCH(tblRenners[[#This Row],[Nr]],INDIRECT("tblUitslagen["&amp;AB$4&amp;"]"),0)),"")</f>
        <v/>
      </c>
    </row>
    <row r="66" spans="2:28" x14ac:dyDescent="0.3">
      <c r="B66" t="str">
        <f>INDEX(tblTeams[Naam],MATCH(FLOOR(tblRenners[[#This Row],[Nr]],10),tblTeams[Nr],0))</f>
        <v>Deceuninck-Quick-Step</v>
      </c>
      <c r="C66">
        <v>47</v>
      </c>
      <c r="D66" t="str">
        <f>INDEX(tblTeams[Naam],MATCH(tblRenners[[#This Row],[Nr]],tblTeams[Nr],0))</f>
        <v>Bob Jungels</v>
      </c>
      <c r="E66" t="str">
        <f>INDEX(tblTeams[Land],MATCH(tblRenners[[#This Row],[Nr]],tblTeams[Nr],0))</f>
        <v>Luxemburg</v>
      </c>
      <c r="F66" s="9">
        <f ca="1">SUM(tblRenners[[#This Row],[Etap1]:[Etap21]])</f>
        <v>0</v>
      </c>
      <c r="G66">
        <f ca="1">_xlfn.RANK.EQ(tblRenners[[#This Row],[TotaalPunten]],tblRenners[TotaalPunten])</f>
        <v>27</v>
      </c>
      <c r="H66" t="str">
        <f ca="1">IFERROR(INDEX(tblPunten[Punten],MATCH(tblRenners[[#This Row],[Nr]],INDIRECT("tblUitslagen["&amp;H$4&amp;"]"),0)),"")</f>
        <v/>
      </c>
      <c r="I66" t="str">
        <f ca="1">IFERROR(INDEX(tblPunten[Punten],MATCH(tblRenners[[#This Row],[Nr]],INDIRECT("tblUitslagen["&amp;I$4&amp;"]"),0)),"")</f>
        <v/>
      </c>
      <c r="J66" t="str">
        <f ca="1">IFERROR(INDEX(tblPunten[Punten],MATCH(tblRenners[[#This Row],[Nr]],INDIRECT("tblUitslagen["&amp;J$4&amp;"]"),0)),"")</f>
        <v/>
      </c>
      <c r="K66" t="str">
        <f ca="1">IFERROR(INDEX(tblPunten[Punten],MATCH(tblRenners[[#This Row],[Nr]],INDIRECT("tblUitslagen["&amp;K$4&amp;"]"),0)),"")</f>
        <v/>
      </c>
      <c r="L66" t="str">
        <f ca="1">IFERROR(INDEX(tblPunten[Punten],MATCH(tblRenners[[#This Row],[Nr]],INDIRECT("tblUitslagen["&amp;L$4&amp;"]"),0)),"")</f>
        <v/>
      </c>
      <c r="M66" t="str">
        <f ca="1">IFERROR(INDEX(tblPunten[Punten],MATCH(tblRenners[[#This Row],[Nr]],INDIRECT("tblUitslagen["&amp;M$4&amp;"]"),0)),"")</f>
        <v/>
      </c>
      <c r="N66" t="str">
        <f ca="1">IFERROR(INDEX(tblPunten[Punten],MATCH(tblRenners[[#This Row],[Nr]],INDIRECT("tblUitslagen["&amp;N$4&amp;"]"),0)),"")</f>
        <v/>
      </c>
      <c r="O66" t="str">
        <f ca="1">IFERROR(INDEX(tblPunten[Punten],MATCH(tblRenners[[#This Row],[Nr]],INDIRECT("tblUitslagen["&amp;O$4&amp;"]"),0)),"")</f>
        <v/>
      </c>
      <c r="P66" t="str">
        <f ca="1">IFERROR(INDEX(tblPunten[Punten],MATCH(tblRenners[[#This Row],[Nr]],INDIRECT("tblUitslagen["&amp;P$4&amp;"]"),0)),"")</f>
        <v/>
      </c>
      <c r="Q66" t="str">
        <f ca="1">IFERROR(INDEX(tblPunten[Punten],MATCH(tblRenners[[#This Row],[Nr]],INDIRECT("tblUitslagen["&amp;Q$4&amp;"]"),0)),"")</f>
        <v/>
      </c>
      <c r="R66" t="str">
        <f ca="1">IFERROR(INDEX(tblPunten[Punten],MATCH(tblRenners[[#This Row],[Nr]],INDIRECT("tblUitslagen["&amp;R$4&amp;"]"),0)),"")</f>
        <v/>
      </c>
      <c r="S66" t="str">
        <f ca="1">IFERROR(INDEX(tblPunten[Punten],MATCH(tblRenners[[#This Row],[Nr]],INDIRECT("tblUitslagen["&amp;S$4&amp;"]"),0)),"")</f>
        <v/>
      </c>
      <c r="T66" t="str">
        <f ca="1">IFERROR(INDEX(tblPunten[Punten],MATCH(tblRenners[[#This Row],[Nr]],INDIRECT("tblUitslagen["&amp;T$4&amp;"]"),0)),"")</f>
        <v/>
      </c>
      <c r="U66" t="str">
        <f ca="1">IFERROR(INDEX(tblPunten[Punten],MATCH(tblRenners[[#This Row],[Nr]],INDIRECT("tblUitslagen["&amp;U$4&amp;"]"),0)),"")</f>
        <v/>
      </c>
      <c r="V66" t="str">
        <f ca="1">IFERROR(INDEX(tblPunten[Punten],MATCH(tblRenners[[#This Row],[Nr]],INDIRECT("tblUitslagen["&amp;V$4&amp;"]"),0)),"")</f>
        <v/>
      </c>
      <c r="W66" t="str">
        <f ca="1">IFERROR(INDEX(tblPunten[Punten],MATCH(tblRenners[[#This Row],[Nr]],INDIRECT("tblUitslagen["&amp;W$4&amp;"]"),0)),"")</f>
        <v/>
      </c>
      <c r="X66" t="str">
        <f ca="1">IFERROR(INDEX(tblPunten[Punten],MATCH(tblRenners[[#This Row],[Nr]],INDIRECT("tblUitslagen["&amp;X$4&amp;"]"),0)),"")</f>
        <v/>
      </c>
      <c r="Y66" t="str">
        <f ca="1">IFERROR(INDEX(tblPunten[Punten],MATCH(tblRenners[[#This Row],[Nr]],INDIRECT("tblUitslagen["&amp;Y$4&amp;"]"),0)),"")</f>
        <v/>
      </c>
      <c r="Z66" t="str">
        <f ca="1">IFERROR(INDEX(tblPunten[Punten],MATCH(tblRenners[[#This Row],[Nr]],INDIRECT("tblUitslagen["&amp;Z$4&amp;"]"),0)),"")</f>
        <v/>
      </c>
      <c r="AA66" t="str">
        <f ca="1">IFERROR(INDEX(tblPunten[Punten],MATCH(tblRenners[[#This Row],[Nr]],INDIRECT("tblUitslagen["&amp;AA$4&amp;"]"),0)),"")</f>
        <v/>
      </c>
      <c r="AB66" t="str">
        <f ca="1">IFERROR(INDEX(tblPunten[Punten],MATCH(tblRenners[[#This Row],[Nr]],INDIRECT("tblUitslagen["&amp;AB$4&amp;"]"),0)),"")</f>
        <v/>
      </c>
    </row>
    <row r="67" spans="2:28" x14ac:dyDescent="0.3">
      <c r="B67" t="str">
        <f>INDEX(tblTeams[Naam],MATCH(FLOOR(tblRenners[[#This Row],[Nr]],10),tblTeams[Nr],0))</f>
        <v>Deceuninck-Quick-Step</v>
      </c>
      <c r="C67">
        <v>48</v>
      </c>
      <c r="D67" t="str">
        <f>INDEX(tblTeams[Naam],MATCH(tblRenners[[#This Row],[Nr]],tblTeams[Nr],0))</f>
        <v>Michael Mørkøv</v>
      </c>
      <c r="E67" t="str">
        <f>INDEX(tblTeams[Land],MATCH(tblRenners[[#This Row],[Nr]],tblTeams[Nr],0))</f>
        <v>Denemarken</v>
      </c>
      <c r="F67" s="9">
        <f ca="1">SUM(tblRenners[[#This Row],[Etap1]:[Etap21]])</f>
        <v>0</v>
      </c>
      <c r="G67">
        <f ca="1">_xlfn.RANK.EQ(tblRenners[[#This Row],[TotaalPunten]],tblRenners[TotaalPunten])</f>
        <v>27</v>
      </c>
      <c r="H67" t="str">
        <f ca="1">IFERROR(INDEX(tblPunten[Punten],MATCH(tblRenners[[#This Row],[Nr]],INDIRECT("tblUitslagen["&amp;H$4&amp;"]"),0)),"")</f>
        <v/>
      </c>
      <c r="I67" t="str">
        <f ca="1">IFERROR(INDEX(tblPunten[Punten],MATCH(tblRenners[[#This Row],[Nr]],INDIRECT("tblUitslagen["&amp;I$4&amp;"]"),0)),"")</f>
        <v/>
      </c>
      <c r="J67" t="str">
        <f ca="1">IFERROR(INDEX(tblPunten[Punten],MATCH(tblRenners[[#This Row],[Nr]],INDIRECT("tblUitslagen["&amp;J$4&amp;"]"),0)),"")</f>
        <v/>
      </c>
      <c r="K67" t="str">
        <f ca="1">IFERROR(INDEX(tblPunten[Punten],MATCH(tblRenners[[#This Row],[Nr]],INDIRECT("tblUitslagen["&amp;K$4&amp;"]"),0)),"")</f>
        <v/>
      </c>
      <c r="L67" t="str">
        <f ca="1">IFERROR(INDEX(tblPunten[Punten],MATCH(tblRenners[[#This Row],[Nr]],INDIRECT("tblUitslagen["&amp;L$4&amp;"]"),0)),"")</f>
        <v/>
      </c>
      <c r="M67" t="str">
        <f ca="1">IFERROR(INDEX(tblPunten[Punten],MATCH(tblRenners[[#This Row],[Nr]],INDIRECT("tblUitslagen["&amp;M$4&amp;"]"),0)),"")</f>
        <v/>
      </c>
      <c r="N67" t="str">
        <f ca="1">IFERROR(INDEX(tblPunten[Punten],MATCH(tblRenners[[#This Row],[Nr]],INDIRECT("tblUitslagen["&amp;N$4&amp;"]"),0)),"")</f>
        <v/>
      </c>
      <c r="O67" t="str">
        <f ca="1">IFERROR(INDEX(tblPunten[Punten],MATCH(tblRenners[[#This Row],[Nr]],INDIRECT("tblUitslagen["&amp;O$4&amp;"]"),0)),"")</f>
        <v/>
      </c>
      <c r="P67" t="str">
        <f ca="1">IFERROR(INDEX(tblPunten[Punten],MATCH(tblRenners[[#This Row],[Nr]],INDIRECT("tblUitslagen["&amp;P$4&amp;"]"),0)),"")</f>
        <v/>
      </c>
      <c r="Q67" t="str">
        <f ca="1">IFERROR(INDEX(tblPunten[Punten],MATCH(tblRenners[[#This Row],[Nr]],INDIRECT("tblUitslagen["&amp;Q$4&amp;"]"),0)),"")</f>
        <v/>
      </c>
      <c r="R67" t="str">
        <f ca="1">IFERROR(INDEX(tblPunten[Punten],MATCH(tblRenners[[#This Row],[Nr]],INDIRECT("tblUitslagen["&amp;R$4&amp;"]"),0)),"")</f>
        <v/>
      </c>
      <c r="S67" t="str">
        <f ca="1">IFERROR(INDEX(tblPunten[Punten],MATCH(tblRenners[[#This Row],[Nr]],INDIRECT("tblUitslagen["&amp;S$4&amp;"]"),0)),"")</f>
        <v/>
      </c>
      <c r="T67" t="str">
        <f ca="1">IFERROR(INDEX(tblPunten[Punten],MATCH(tblRenners[[#This Row],[Nr]],INDIRECT("tblUitslagen["&amp;T$4&amp;"]"),0)),"")</f>
        <v/>
      </c>
      <c r="U67" t="str">
        <f ca="1">IFERROR(INDEX(tblPunten[Punten],MATCH(tblRenners[[#This Row],[Nr]],INDIRECT("tblUitslagen["&amp;U$4&amp;"]"),0)),"")</f>
        <v/>
      </c>
      <c r="V67" t="str">
        <f ca="1">IFERROR(INDEX(tblPunten[Punten],MATCH(tblRenners[[#This Row],[Nr]],INDIRECT("tblUitslagen["&amp;V$4&amp;"]"),0)),"")</f>
        <v/>
      </c>
      <c r="W67" t="str">
        <f ca="1">IFERROR(INDEX(tblPunten[Punten],MATCH(tblRenners[[#This Row],[Nr]],INDIRECT("tblUitslagen["&amp;W$4&amp;"]"),0)),"")</f>
        <v/>
      </c>
      <c r="X67" t="str">
        <f ca="1">IFERROR(INDEX(tblPunten[Punten],MATCH(tblRenners[[#This Row],[Nr]],INDIRECT("tblUitslagen["&amp;X$4&amp;"]"),0)),"")</f>
        <v/>
      </c>
      <c r="Y67" t="str">
        <f ca="1">IFERROR(INDEX(tblPunten[Punten],MATCH(tblRenners[[#This Row],[Nr]],INDIRECT("tblUitslagen["&amp;Y$4&amp;"]"),0)),"")</f>
        <v/>
      </c>
      <c r="Z67" t="str">
        <f ca="1">IFERROR(INDEX(tblPunten[Punten],MATCH(tblRenners[[#This Row],[Nr]],INDIRECT("tblUitslagen["&amp;Z$4&amp;"]"),0)),"")</f>
        <v/>
      </c>
      <c r="AA67" t="str">
        <f ca="1">IFERROR(INDEX(tblPunten[Punten],MATCH(tblRenners[[#This Row],[Nr]],INDIRECT("tblUitslagen["&amp;AA$4&amp;"]"),0)),"")</f>
        <v/>
      </c>
      <c r="AB67" t="str">
        <f ca="1">IFERROR(INDEX(tblPunten[Punten],MATCH(tblRenners[[#This Row],[Nr]],INDIRECT("tblUitslagen["&amp;AB$4&amp;"]"),0)),"")</f>
        <v/>
      </c>
    </row>
    <row r="68" spans="2:28" x14ac:dyDescent="0.3">
      <c r="B68" t="str">
        <f>INDEX(tblTeams[Naam],MATCH(FLOOR(tblRenners[[#This Row],[Nr]],10),tblTeams[Nr],0))</f>
        <v>Groupama-FDJ</v>
      </c>
      <c r="C68">
        <v>51</v>
      </c>
      <c r="D68" t="str">
        <f>INDEX(tblTeams[Naam],MATCH(tblRenners[[#This Row],[Nr]],tblTeams[Nr],0))</f>
        <v>Thibaut Pinot</v>
      </c>
      <c r="E68" t="str">
        <f>INDEX(tblTeams[Land],MATCH(tblRenners[[#This Row],[Nr]],tblTeams[Nr],0))</f>
        <v>Frankrijk</v>
      </c>
      <c r="F68" s="9">
        <f ca="1">SUM(tblRenners[[#This Row],[Etap1]:[Etap21]])</f>
        <v>0</v>
      </c>
      <c r="G68">
        <f ca="1">_xlfn.RANK.EQ(tblRenners[[#This Row],[TotaalPunten]],tblRenners[TotaalPunten])</f>
        <v>27</v>
      </c>
      <c r="H68" t="str">
        <f ca="1">IFERROR(INDEX(tblPunten[Punten],MATCH(tblRenners[[#This Row],[Nr]],INDIRECT("tblUitslagen["&amp;H$4&amp;"]"),0)),"")</f>
        <v/>
      </c>
      <c r="I68" t="str">
        <f ca="1">IFERROR(INDEX(tblPunten[Punten],MATCH(tblRenners[[#This Row],[Nr]],INDIRECT("tblUitslagen["&amp;I$4&amp;"]"),0)),"")</f>
        <v/>
      </c>
      <c r="J68" t="str">
        <f ca="1">IFERROR(INDEX(tblPunten[Punten],MATCH(tblRenners[[#This Row],[Nr]],INDIRECT("tblUitslagen["&amp;J$4&amp;"]"),0)),"")</f>
        <v/>
      </c>
      <c r="K68" t="str">
        <f ca="1">IFERROR(INDEX(tblPunten[Punten],MATCH(tblRenners[[#This Row],[Nr]],INDIRECT("tblUitslagen["&amp;K$4&amp;"]"),0)),"")</f>
        <v/>
      </c>
      <c r="L68" t="str">
        <f ca="1">IFERROR(INDEX(tblPunten[Punten],MATCH(tblRenners[[#This Row],[Nr]],INDIRECT("tblUitslagen["&amp;L$4&amp;"]"),0)),"")</f>
        <v/>
      </c>
      <c r="M68" t="str">
        <f ca="1">IFERROR(INDEX(tblPunten[Punten],MATCH(tblRenners[[#This Row],[Nr]],INDIRECT("tblUitslagen["&amp;M$4&amp;"]"),0)),"")</f>
        <v/>
      </c>
      <c r="N68" t="str">
        <f ca="1">IFERROR(INDEX(tblPunten[Punten],MATCH(tblRenners[[#This Row],[Nr]],INDIRECT("tblUitslagen["&amp;N$4&amp;"]"),0)),"")</f>
        <v/>
      </c>
      <c r="O68" t="str">
        <f ca="1">IFERROR(INDEX(tblPunten[Punten],MATCH(tblRenners[[#This Row],[Nr]],INDIRECT("tblUitslagen["&amp;O$4&amp;"]"),0)),"")</f>
        <v/>
      </c>
      <c r="P68" t="str">
        <f ca="1">IFERROR(INDEX(tblPunten[Punten],MATCH(tblRenners[[#This Row],[Nr]],INDIRECT("tblUitslagen["&amp;P$4&amp;"]"),0)),"")</f>
        <v/>
      </c>
      <c r="Q68" t="str">
        <f ca="1">IFERROR(INDEX(tblPunten[Punten],MATCH(tblRenners[[#This Row],[Nr]],INDIRECT("tblUitslagen["&amp;Q$4&amp;"]"),0)),"")</f>
        <v/>
      </c>
      <c r="R68" t="str">
        <f ca="1">IFERROR(INDEX(tblPunten[Punten],MATCH(tblRenners[[#This Row],[Nr]],INDIRECT("tblUitslagen["&amp;R$4&amp;"]"),0)),"")</f>
        <v/>
      </c>
      <c r="S68" t="str">
        <f ca="1">IFERROR(INDEX(tblPunten[Punten],MATCH(tblRenners[[#This Row],[Nr]],INDIRECT("tblUitslagen["&amp;S$4&amp;"]"),0)),"")</f>
        <v/>
      </c>
      <c r="T68" t="str">
        <f ca="1">IFERROR(INDEX(tblPunten[Punten],MATCH(tblRenners[[#This Row],[Nr]],INDIRECT("tblUitslagen["&amp;T$4&amp;"]"),0)),"")</f>
        <v/>
      </c>
      <c r="U68" t="str">
        <f ca="1">IFERROR(INDEX(tblPunten[Punten],MATCH(tblRenners[[#This Row],[Nr]],INDIRECT("tblUitslagen["&amp;U$4&amp;"]"),0)),"")</f>
        <v/>
      </c>
      <c r="V68" t="str">
        <f ca="1">IFERROR(INDEX(tblPunten[Punten],MATCH(tblRenners[[#This Row],[Nr]],INDIRECT("tblUitslagen["&amp;V$4&amp;"]"),0)),"")</f>
        <v/>
      </c>
      <c r="W68" t="str">
        <f ca="1">IFERROR(INDEX(tblPunten[Punten],MATCH(tblRenners[[#This Row],[Nr]],INDIRECT("tblUitslagen["&amp;W$4&amp;"]"),0)),"")</f>
        <v/>
      </c>
      <c r="X68" t="str">
        <f ca="1">IFERROR(INDEX(tblPunten[Punten],MATCH(tblRenners[[#This Row],[Nr]],INDIRECT("tblUitslagen["&amp;X$4&amp;"]"),0)),"")</f>
        <v/>
      </c>
      <c r="Y68" t="str">
        <f ca="1">IFERROR(INDEX(tblPunten[Punten],MATCH(tblRenners[[#This Row],[Nr]],INDIRECT("tblUitslagen["&amp;Y$4&amp;"]"),0)),"")</f>
        <v/>
      </c>
      <c r="Z68" t="str">
        <f ca="1">IFERROR(INDEX(tblPunten[Punten],MATCH(tblRenners[[#This Row],[Nr]],INDIRECT("tblUitslagen["&amp;Z$4&amp;"]"),0)),"")</f>
        <v/>
      </c>
      <c r="AA68" t="str">
        <f ca="1">IFERROR(INDEX(tblPunten[Punten],MATCH(tblRenners[[#This Row],[Nr]],INDIRECT("tblUitslagen["&amp;AA$4&amp;"]"),0)),"")</f>
        <v/>
      </c>
      <c r="AB68" t="str">
        <f ca="1">IFERROR(INDEX(tblPunten[Punten],MATCH(tblRenners[[#This Row],[Nr]],INDIRECT("tblUitslagen["&amp;AB$4&amp;"]"),0)),"")</f>
        <v/>
      </c>
    </row>
    <row r="69" spans="2:28" x14ac:dyDescent="0.3">
      <c r="B69" t="str">
        <f>INDEX(tblTeams[Naam],MATCH(FLOOR(tblRenners[[#This Row],[Nr]],10),tblTeams[Nr],0))</f>
        <v>Groupama-FDJ</v>
      </c>
      <c r="C69">
        <v>52</v>
      </c>
      <c r="D69" t="str">
        <f>INDEX(tblTeams[Naam],MATCH(tblRenners[[#This Row],[Nr]],tblTeams[Nr],0))</f>
        <v>William Bonnet</v>
      </c>
      <c r="E69" t="str">
        <f>INDEX(tblTeams[Land],MATCH(tblRenners[[#This Row],[Nr]],tblTeams[Nr],0))</f>
        <v>Frankrijk</v>
      </c>
      <c r="F69" s="9">
        <f ca="1">SUM(tblRenners[[#This Row],[Etap1]:[Etap21]])</f>
        <v>0</v>
      </c>
      <c r="G69">
        <f ca="1">_xlfn.RANK.EQ(tblRenners[[#This Row],[TotaalPunten]],tblRenners[TotaalPunten])</f>
        <v>27</v>
      </c>
      <c r="H69" t="str">
        <f ca="1">IFERROR(INDEX(tblPunten[Punten],MATCH(tblRenners[[#This Row],[Nr]],INDIRECT("tblUitslagen["&amp;H$4&amp;"]"),0)),"")</f>
        <v/>
      </c>
      <c r="I69" t="str">
        <f ca="1">IFERROR(INDEX(tblPunten[Punten],MATCH(tblRenners[[#This Row],[Nr]],INDIRECT("tblUitslagen["&amp;I$4&amp;"]"),0)),"")</f>
        <v/>
      </c>
      <c r="J69" t="str">
        <f ca="1">IFERROR(INDEX(tblPunten[Punten],MATCH(tblRenners[[#This Row],[Nr]],INDIRECT("tblUitslagen["&amp;J$4&amp;"]"),0)),"")</f>
        <v/>
      </c>
      <c r="K69" t="str">
        <f ca="1">IFERROR(INDEX(tblPunten[Punten],MATCH(tblRenners[[#This Row],[Nr]],INDIRECT("tblUitslagen["&amp;K$4&amp;"]"),0)),"")</f>
        <v/>
      </c>
      <c r="L69" t="str">
        <f ca="1">IFERROR(INDEX(tblPunten[Punten],MATCH(tblRenners[[#This Row],[Nr]],INDIRECT("tblUitslagen["&amp;L$4&amp;"]"),0)),"")</f>
        <v/>
      </c>
      <c r="M69" t="str">
        <f ca="1">IFERROR(INDEX(tblPunten[Punten],MATCH(tblRenners[[#This Row],[Nr]],INDIRECT("tblUitslagen["&amp;M$4&amp;"]"),0)),"")</f>
        <v/>
      </c>
      <c r="N69" t="str">
        <f ca="1">IFERROR(INDEX(tblPunten[Punten],MATCH(tblRenners[[#This Row],[Nr]],INDIRECT("tblUitslagen["&amp;N$4&amp;"]"),0)),"")</f>
        <v/>
      </c>
      <c r="O69" t="str">
        <f ca="1">IFERROR(INDEX(tblPunten[Punten],MATCH(tblRenners[[#This Row],[Nr]],INDIRECT("tblUitslagen["&amp;O$4&amp;"]"),0)),"")</f>
        <v/>
      </c>
      <c r="P69" t="str">
        <f ca="1">IFERROR(INDEX(tblPunten[Punten],MATCH(tblRenners[[#This Row],[Nr]],INDIRECT("tblUitslagen["&amp;P$4&amp;"]"),0)),"")</f>
        <v/>
      </c>
      <c r="Q69" t="str">
        <f ca="1">IFERROR(INDEX(tblPunten[Punten],MATCH(tblRenners[[#This Row],[Nr]],INDIRECT("tblUitslagen["&amp;Q$4&amp;"]"),0)),"")</f>
        <v/>
      </c>
      <c r="R69" t="str">
        <f ca="1">IFERROR(INDEX(tblPunten[Punten],MATCH(tblRenners[[#This Row],[Nr]],INDIRECT("tblUitslagen["&amp;R$4&amp;"]"),0)),"")</f>
        <v/>
      </c>
      <c r="S69" t="str">
        <f ca="1">IFERROR(INDEX(tblPunten[Punten],MATCH(tblRenners[[#This Row],[Nr]],INDIRECT("tblUitslagen["&amp;S$4&amp;"]"),0)),"")</f>
        <v/>
      </c>
      <c r="T69" t="str">
        <f ca="1">IFERROR(INDEX(tblPunten[Punten],MATCH(tblRenners[[#This Row],[Nr]],INDIRECT("tblUitslagen["&amp;T$4&amp;"]"),0)),"")</f>
        <v/>
      </c>
      <c r="U69" t="str">
        <f ca="1">IFERROR(INDEX(tblPunten[Punten],MATCH(tblRenners[[#This Row],[Nr]],INDIRECT("tblUitslagen["&amp;U$4&amp;"]"),0)),"")</f>
        <v/>
      </c>
      <c r="V69" t="str">
        <f ca="1">IFERROR(INDEX(tblPunten[Punten],MATCH(tblRenners[[#This Row],[Nr]],INDIRECT("tblUitslagen["&amp;V$4&amp;"]"),0)),"")</f>
        <v/>
      </c>
      <c r="W69" t="str">
        <f ca="1">IFERROR(INDEX(tblPunten[Punten],MATCH(tblRenners[[#This Row],[Nr]],INDIRECT("tblUitslagen["&amp;W$4&amp;"]"),0)),"")</f>
        <v/>
      </c>
      <c r="X69" t="str">
        <f ca="1">IFERROR(INDEX(tblPunten[Punten],MATCH(tblRenners[[#This Row],[Nr]],INDIRECT("tblUitslagen["&amp;X$4&amp;"]"),0)),"")</f>
        <v/>
      </c>
      <c r="Y69" t="str">
        <f ca="1">IFERROR(INDEX(tblPunten[Punten],MATCH(tblRenners[[#This Row],[Nr]],INDIRECT("tblUitslagen["&amp;Y$4&amp;"]"),0)),"")</f>
        <v/>
      </c>
      <c r="Z69" t="str">
        <f ca="1">IFERROR(INDEX(tblPunten[Punten],MATCH(tblRenners[[#This Row],[Nr]],INDIRECT("tblUitslagen["&amp;Z$4&amp;"]"),0)),"")</f>
        <v/>
      </c>
      <c r="AA69" t="str">
        <f ca="1">IFERROR(INDEX(tblPunten[Punten],MATCH(tblRenners[[#This Row],[Nr]],INDIRECT("tblUitslagen["&amp;AA$4&amp;"]"),0)),"")</f>
        <v/>
      </c>
      <c r="AB69" t="str">
        <f ca="1">IFERROR(INDEX(tblPunten[Punten],MATCH(tblRenners[[#This Row],[Nr]],INDIRECT("tblUitslagen["&amp;AB$4&amp;"]"),0)),"")</f>
        <v/>
      </c>
    </row>
    <row r="70" spans="2:28" x14ac:dyDescent="0.3">
      <c r="B70" t="str">
        <f>INDEX(tblTeams[Naam],MATCH(FLOOR(tblRenners[[#This Row],[Nr]],10),tblTeams[Nr],0))</f>
        <v>Groupama-FDJ</v>
      </c>
      <c r="C70">
        <v>53</v>
      </c>
      <c r="D70" t="str">
        <f>INDEX(tblTeams[Naam],MATCH(tblRenners[[#This Row],[Nr]],tblTeams[Nr],0))</f>
        <v>David Gaudu</v>
      </c>
      <c r="E70" t="str">
        <f>INDEX(tblTeams[Land],MATCH(tblRenners[[#This Row],[Nr]],tblTeams[Nr],0))</f>
        <v>Frankrijk</v>
      </c>
      <c r="F70" s="9">
        <f ca="1">SUM(tblRenners[[#This Row],[Etap1]:[Etap21]])</f>
        <v>0</v>
      </c>
      <c r="G70">
        <f ca="1">_xlfn.RANK.EQ(tblRenners[[#This Row],[TotaalPunten]],tblRenners[TotaalPunten])</f>
        <v>27</v>
      </c>
      <c r="H70" t="str">
        <f ca="1">IFERROR(INDEX(tblPunten[Punten],MATCH(tblRenners[[#This Row],[Nr]],INDIRECT("tblUitslagen["&amp;H$4&amp;"]"),0)),"")</f>
        <v/>
      </c>
      <c r="I70" t="str">
        <f ca="1">IFERROR(INDEX(tblPunten[Punten],MATCH(tblRenners[[#This Row],[Nr]],INDIRECT("tblUitslagen["&amp;I$4&amp;"]"),0)),"")</f>
        <v/>
      </c>
      <c r="J70" t="str">
        <f ca="1">IFERROR(INDEX(tblPunten[Punten],MATCH(tblRenners[[#This Row],[Nr]],INDIRECT("tblUitslagen["&amp;J$4&amp;"]"),0)),"")</f>
        <v/>
      </c>
      <c r="K70" t="str">
        <f ca="1">IFERROR(INDEX(tblPunten[Punten],MATCH(tblRenners[[#This Row],[Nr]],INDIRECT("tblUitslagen["&amp;K$4&amp;"]"),0)),"")</f>
        <v/>
      </c>
      <c r="L70" t="str">
        <f ca="1">IFERROR(INDEX(tblPunten[Punten],MATCH(tblRenners[[#This Row],[Nr]],INDIRECT("tblUitslagen["&amp;L$4&amp;"]"),0)),"")</f>
        <v/>
      </c>
      <c r="M70" t="str">
        <f ca="1">IFERROR(INDEX(tblPunten[Punten],MATCH(tblRenners[[#This Row],[Nr]],INDIRECT("tblUitslagen["&amp;M$4&amp;"]"),0)),"")</f>
        <v/>
      </c>
      <c r="N70" t="str">
        <f ca="1">IFERROR(INDEX(tblPunten[Punten],MATCH(tblRenners[[#This Row],[Nr]],INDIRECT("tblUitslagen["&amp;N$4&amp;"]"),0)),"")</f>
        <v/>
      </c>
      <c r="O70" t="str">
        <f ca="1">IFERROR(INDEX(tblPunten[Punten],MATCH(tblRenners[[#This Row],[Nr]],INDIRECT("tblUitslagen["&amp;O$4&amp;"]"),0)),"")</f>
        <v/>
      </c>
      <c r="P70" t="str">
        <f ca="1">IFERROR(INDEX(tblPunten[Punten],MATCH(tblRenners[[#This Row],[Nr]],INDIRECT("tblUitslagen["&amp;P$4&amp;"]"),0)),"")</f>
        <v/>
      </c>
      <c r="Q70" t="str">
        <f ca="1">IFERROR(INDEX(tblPunten[Punten],MATCH(tblRenners[[#This Row],[Nr]],INDIRECT("tblUitslagen["&amp;Q$4&amp;"]"),0)),"")</f>
        <v/>
      </c>
      <c r="R70" t="str">
        <f ca="1">IFERROR(INDEX(tblPunten[Punten],MATCH(tblRenners[[#This Row],[Nr]],INDIRECT("tblUitslagen["&amp;R$4&amp;"]"),0)),"")</f>
        <v/>
      </c>
      <c r="S70" t="str">
        <f ca="1">IFERROR(INDEX(tblPunten[Punten],MATCH(tblRenners[[#This Row],[Nr]],INDIRECT("tblUitslagen["&amp;S$4&amp;"]"),0)),"")</f>
        <v/>
      </c>
      <c r="T70" t="str">
        <f ca="1">IFERROR(INDEX(tblPunten[Punten],MATCH(tblRenners[[#This Row],[Nr]],INDIRECT("tblUitslagen["&amp;T$4&amp;"]"),0)),"")</f>
        <v/>
      </c>
      <c r="U70" t="str">
        <f ca="1">IFERROR(INDEX(tblPunten[Punten],MATCH(tblRenners[[#This Row],[Nr]],INDIRECT("tblUitslagen["&amp;U$4&amp;"]"),0)),"")</f>
        <v/>
      </c>
      <c r="V70" t="str">
        <f ca="1">IFERROR(INDEX(tblPunten[Punten],MATCH(tblRenners[[#This Row],[Nr]],INDIRECT("tblUitslagen["&amp;V$4&amp;"]"),0)),"")</f>
        <v/>
      </c>
      <c r="W70" t="str">
        <f ca="1">IFERROR(INDEX(tblPunten[Punten],MATCH(tblRenners[[#This Row],[Nr]],INDIRECT("tblUitslagen["&amp;W$4&amp;"]"),0)),"")</f>
        <v/>
      </c>
      <c r="X70" t="str">
        <f ca="1">IFERROR(INDEX(tblPunten[Punten],MATCH(tblRenners[[#This Row],[Nr]],INDIRECT("tblUitslagen["&amp;X$4&amp;"]"),0)),"")</f>
        <v/>
      </c>
      <c r="Y70" t="str">
        <f ca="1">IFERROR(INDEX(tblPunten[Punten],MATCH(tblRenners[[#This Row],[Nr]],INDIRECT("tblUitslagen["&amp;Y$4&amp;"]"),0)),"")</f>
        <v/>
      </c>
      <c r="Z70" t="str">
        <f ca="1">IFERROR(INDEX(tblPunten[Punten],MATCH(tblRenners[[#This Row],[Nr]],INDIRECT("tblUitslagen["&amp;Z$4&amp;"]"),0)),"")</f>
        <v/>
      </c>
      <c r="AA70" t="str">
        <f ca="1">IFERROR(INDEX(tblPunten[Punten],MATCH(tblRenners[[#This Row],[Nr]],INDIRECT("tblUitslagen["&amp;AA$4&amp;"]"),0)),"")</f>
        <v/>
      </c>
      <c r="AB70" t="str">
        <f ca="1">IFERROR(INDEX(tblPunten[Punten],MATCH(tblRenners[[#This Row],[Nr]],INDIRECT("tblUitslagen["&amp;AB$4&amp;"]"),0)),"")</f>
        <v/>
      </c>
    </row>
    <row r="71" spans="2:28" x14ac:dyDescent="0.3">
      <c r="B71" t="str">
        <f>INDEX(tblTeams[Naam],MATCH(FLOOR(tblRenners[[#This Row],[Nr]],10),tblTeams[Nr],0))</f>
        <v>Groupama-FDJ</v>
      </c>
      <c r="C71">
        <v>54</v>
      </c>
      <c r="D71" t="str">
        <f>INDEX(tblTeams[Naam],MATCH(tblRenners[[#This Row],[Nr]],tblTeams[Nr],0))</f>
        <v>Stefan Küng</v>
      </c>
      <c r="E71" t="str">
        <f>INDEX(tblTeams[Land],MATCH(tblRenners[[#This Row],[Nr]],tblTeams[Nr],0))</f>
        <v>Zwitserland</v>
      </c>
      <c r="F71" s="9">
        <f ca="1">SUM(tblRenners[[#This Row],[Etap1]:[Etap21]])</f>
        <v>0</v>
      </c>
      <c r="G71">
        <f ca="1">_xlfn.RANK.EQ(tblRenners[[#This Row],[TotaalPunten]],tblRenners[TotaalPunten])</f>
        <v>27</v>
      </c>
      <c r="H71" t="str">
        <f ca="1">IFERROR(INDEX(tblPunten[Punten],MATCH(tblRenners[[#This Row],[Nr]],INDIRECT("tblUitslagen["&amp;H$4&amp;"]"),0)),"")</f>
        <v/>
      </c>
      <c r="I71" t="str">
        <f ca="1">IFERROR(INDEX(tblPunten[Punten],MATCH(tblRenners[[#This Row],[Nr]],INDIRECT("tblUitslagen["&amp;I$4&amp;"]"),0)),"")</f>
        <v/>
      </c>
      <c r="J71" t="str">
        <f ca="1">IFERROR(INDEX(tblPunten[Punten],MATCH(tblRenners[[#This Row],[Nr]],INDIRECT("tblUitslagen["&amp;J$4&amp;"]"),0)),"")</f>
        <v/>
      </c>
      <c r="K71" t="str">
        <f ca="1">IFERROR(INDEX(tblPunten[Punten],MATCH(tblRenners[[#This Row],[Nr]],INDIRECT("tblUitslagen["&amp;K$4&amp;"]"),0)),"")</f>
        <v/>
      </c>
      <c r="L71" t="str">
        <f ca="1">IFERROR(INDEX(tblPunten[Punten],MATCH(tblRenners[[#This Row],[Nr]],INDIRECT("tblUitslagen["&amp;L$4&amp;"]"),0)),"")</f>
        <v/>
      </c>
      <c r="M71" t="str">
        <f ca="1">IFERROR(INDEX(tblPunten[Punten],MATCH(tblRenners[[#This Row],[Nr]],INDIRECT("tblUitslagen["&amp;M$4&amp;"]"),0)),"")</f>
        <v/>
      </c>
      <c r="N71" t="str">
        <f ca="1">IFERROR(INDEX(tblPunten[Punten],MATCH(tblRenners[[#This Row],[Nr]],INDIRECT("tblUitslagen["&amp;N$4&amp;"]"),0)),"")</f>
        <v/>
      </c>
      <c r="O71" t="str">
        <f ca="1">IFERROR(INDEX(tblPunten[Punten],MATCH(tblRenners[[#This Row],[Nr]],INDIRECT("tblUitslagen["&amp;O$4&amp;"]"),0)),"")</f>
        <v/>
      </c>
      <c r="P71" t="str">
        <f ca="1">IFERROR(INDEX(tblPunten[Punten],MATCH(tblRenners[[#This Row],[Nr]],INDIRECT("tblUitslagen["&amp;P$4&amp;"]"),0)),"")</f>
        <v/>
      </c>
      <c r="Q71" t="str">
        <f ca="1">IFERROR(INDEX(tblPunten[Punten],MATCH(tblRenners[[#This Row],[Nr]],INDIRECT("tblUitslagen["&amp;Q$4&amp;"]"),0)),"")</f>
        <v/>
      </c>
      <c r="R71" t="str">
        <f ca="1">IFERROR(INDEX(tblPunten[Punten],MATCH(tblRenners[[#This Row],[Nr]],INDIRECT("tblUitslagen["&amp;R$4&amp;"]"),0)),"")</f>
        <v/>
      </c>
      <c r="S71" t="str">
        <f ca="1">IFERROR(INDEX(tblPunten[Punten],MATCH(tblRenners[[#This Row],[Nr]],INDIRECT("tblUitslagen["&amp;S$4&amp;"]"),0)),"")</f>
        <v/>
      </c>
      <c r="T71" t="str">
        <f ca="1">IFERROR(INDEX(tblPunten[Punten],MATCH(tblRenners[[#This Row],[Nr]],INDIRECT("tblUitslagen["&amp;T$4&amp;"]"),0)),"")</f>
        <v/>
      </c>
      <c r="U71" t="str">
        <f ca="1">IFERROR(INDEX(tblPunten[Punten],MATCH(tblRenners[[#This Row],[Nr]],INDIRECT("tblUitslagen["&amp;U$4&amp;"]"),0)),"")</f>
        <v/>
      </c>
      <c r="V71" t="str">
        <f ca="1">IFERROR(INDEX(tblPunten[Punten],MATCH(tblRenners[[#This Row],[Nr]],INDIRECT("tblUitslagen["&amp;V$4&amp;"]"),0)),"")</f>
        <v/>
      </c>
      <c r="W71" t="str">
        <f ca="1">IFERROR(INDEX(tblPunten[Punten],MATCH(tblRenners[[#This Row],[Nr]],INDIRECT("tblUitslagen["&amp;W$4&amp;"]"),0)),"")</f>
        <v/>
      </c>
      <c r="X71" t="str">
        <f ca="1">IFERROR(INDEX(tblPunten[Punten],MATCH(tblRenners[[#This Row],[Nr]],INDIRECT("tblUitslagen["&amp;X$4&amp;"]"),0)),"")</f>
        <v/>
      </c>
      <c r="Y71" t="str">
        <f ca="1">IFERROR(INDEX(tblPunten[Punten],MATCH(tblRenners[[#This Row],[Nr]],INDIRECT("tblUitslagen["&amp;Y$4&amp;"]"),0)),"")</f>
        <v/>
      </c>
      <c r="Z71" t="str">
        <f ca="1">IFERROR(INDEX(tblPunten[Punten],MATCH(tblRenners[[#This Row],[Nr]],INDIRECT("tblUitslagen["&amp;Z$4&amp;"]"),0)),"")</f>
        <v/>
      </c>
      <c r="AA71" t="str">
        <f ca="1">IFERROR(INDEX(tblPunten[Punten],MATCH(tblRenners[[#This Row],[Nr]],INDIRECT("tblUitslagen["&amp;AA$4&amp;"]"),0)),"")</f>
        <v/>
      </c>
      <c r="AB71" t="str">
        <f ca="1">IFERROR(INDEX(tblPunten[Punten],MATCH(tblRenners[[#This Row],[Nr]],INDIRECT("tblUitslagen["&amp;AB$4&amp;"]"),0)),"")</f>
        <v/>
      </c>
    </row>
    <row r="72" spans="2:28" x14ac:dyDescent="0.3">
      <c r="B72" t="str">
        <f>INDEX(tblTeams[Naam],MATCH(FLOOR(tblRenners[[#This Row],[Nr]],10),tblTeams[Nr],0))</f>
        <v>Groupama-FDJ</v>
      </c>
      <c r="C72">
        <v>55</v>
      </c>
      <c r="D72" t="str">
        <f>INDEX(tblTeams[Naam],MATCH(tblRenners[[#This Row],[Nr]],tblTeams[Nr],0))</f>
        <v>Matthieu Ladagnous</v>
      </c>
      <c r="E72" t="str">
        <f>INDEX(tblTeams[Land],MATCH(tblRenners[[#This Row],[Nr]],tblTeams[Nr],0))</f>
        <v>Frankrijk</v>
      </c>
      <c r="F72" s="9">
        <f ca="1">SUM(tblRenners[[#This Row],[Etap1]:[Etap21]])</f>
        <v>0</v>
      </c>
      <c r="G72">
        <f ca="1">_xlfn.RANK.EQ(tblRenners[[#This Row],[TotaalPunten]],tblRenners[TotaalPunten])</f>
        <v>27</v>
      </c>
      <c r="H72" t="str">
        <f ca="1">IFERROR(INDEX(tblPunten[Punten],MATCH(tblRenners[[#This Row],[Nr]],INDIRECT("tblUitslagen["&amp;H$4&amp;"]"),0)),"")</f>
        <v/>
      </c>
      <c r="I72" t="str">
        <f ca="1">IFERROR(INDEX(tblPunten[Punten],MATCH(tblRenners[[#This Row],[Nr]],INDIRECT("tblUitslagen["&amp;I$4&amp;"]"),0)),"")</f>
        <v/>
      </c>
      <c r="J72" t="str">
        <f ca="1">IFERROR(INDEX(tblPunten[Punten],MATCH(tblRenners[[#This Row],[Nr]],INDIRECT("tblUitslagen["&amp;J$4&amp;"]"),0)),"")</f>
        <v/>
      </c>
      <c r="K72" t="str">
        <f ca="1">IFERROR(INDEX(tblPunten[Punten],MATCH(tblRenners[[#This Row],[Nr]],INDIRECT("tblUitslagen["&amp;K$4&amp;"]"),0)),"")</f>
        <v/>
      </c>
      <c r="L72" t="str">
        <f ca="1">IFERROR(INDEX(tblPunten[Punten],MATCH(tblRenners[[#This Row],[Nr]],INDIRECT("tblUitslagen["&amp;L$4&amp;"]"),0)),"")</f>
        <v/>
      </c>
      <c r="M72" t="str">
        <f ca="1">IFERROR(INDEX(tblPunten[Punten],MATCH(tblRenners[[#This Row],[Nr]],INDIRECT("tblUitslagen["&amp;M$4&amp;"]"),0)),"")</f>
        <v/>
      </c>
      <c r="N72" t="str">
        <f ca="1">IFERROR(INDEX(tblPunten[Punten],MATCH(tblRenners[[#This Row],[Nr]],INDIRECT("tblUitslagen["&amp;N$4&amp;"]"),0)),"")</f>
        <v/>
      </c>
      <c r="O72" t="str">
        <f ca="1">IFERROR(INDEX(tblPunten[Punten],MATCH(tblRenners[[#This Row],[Nr]],INDIRECT("tblUitslagen["&amp;O$4&amp;"]"),0)),"")</f>
        <v/>
      </c>
      <c r="P72" t="str">
        <f ca="1">IFERROR(INDEX(tblPunten[Punten],MATCH(tblRenners[[#This Row],[Nr]],INDIRECT("tblUitslagen["&amp;P$4&amp;"]"),0)),"")</f>
        <v/>
      </c>
      <c r="Q72" t="str">
        <f ca="1">IFERROR(INDEX(tblPunten[Punten],MATCH(tblRenners[[#This Row],[Nr]],INDIRECT("tblUitslagen["&amp;Q$4&amp;"]"),0)),"")</f>
        <v/>
      </c>
      <c r="R72" t="str">
        <f ca="1">IFERROR(INDEX(tblPunten[Punten],MATCH(tblRenners[[#This Row],[Nr]],INDIRECT("tblUitslagen["&amp;R$4&amp;"]"),0)),"")</f>
        <v/>
      </c>
      <c r="S72" t="str">
        <f ca="1">IFERROR(INDEX(tblPunten[Punten],MATCH(tblRenners[[#This Row],[Nr]],INDIRECT("tblUitslagen["&amp;S$4&amp;"]"),0)),"")</f>
        <v/>
      </c>
      <c r="T72" t="str">
        <f ca="1">IFERROR(INDEX(tblPunten[Punten],MATCH(tblRenners[[#This Row],[Nr]],INDIRECT("tblUitslagen["&amp;T$4&amp;"]"),0)),"")</f>
        <v/>
      </c>
      <c r="U72" t="str">
        <f ca="1">IFERROR(INDEX(tblPunten[Punten],MATCH(tblRenners[[#This Row],[Nr]],INDIRECT("tblUitslagen["&amp;U$4&amp;"]"),0)),"")</f>
        <v/>
      </c>
      <c r="V72" t="str">
        <f ca="1">IFERROR(INDEX(tblPunten[Punten],MATCH(tblRenners[[#This Row],[Nr]],INDIRECT("tblUitslagen["&amp;V$4&amp;"]"),0)),"")</f>
        <v/>
      </c>
      <c r="W72" t="str">
        <f ca="1">IFERROR(INDEX(tblPunten[Punten],MATCH(tblRenners[[#This Row],[Nr]],INDIRECT("tblUitslagen["&amp;W$4&amp;"]"),0)),"")</f>
        <v/>
      </c>
      <c r="X72" t="str">
        <f ca="1">IFERROR(INDEX(tblPunten[Punten],MATCH(tblRenners[[#This Row],[Nr]],INDIRECT("tblUitslagen["&amp;X$4&amp;"]"),0)),"")</f>
        <v/>
      </c>
      <c r="Y72" t="str">
        <f ca="1">IFERROR(INDEX(tblPunten[Punten],MATCH(tblRenners[[#This Row],[Nr]],INDIRECT("tblUitslagen["&amp;Y$4&amp;"]"),0)),"")</f>
        <v/>
      </c>
      <c r="Z72" t="str">
        <f ca="1">IFERROR(INDEX(tblPunten[Punten],MATCH(tblRenners[[#This Row],[Nr]],INDIRECT("tblUitslagen["&amp;Z$4&amp;"]"),0)),"")</f>
        <v/>
      </c>
      <c r="AA72" t="str">
        <f ca="1">IFERROR(INDEX(tblPunten[Punten],MATCH(tblRenners[[#This Row],[Nr]],INDIRECT("tblUitslagen["&amp;AA$4&amp;"]"),0)),"")</f>
        <v/>
      </c>
      <c r="AB72" t="str">
        <f ca="1">IFERROR(INDEX(tblPunten[Punten],MATCH(tblRenners[[#This Row],[Nr]],INDIRECT("tblUitslagen["&amp;AB$4&amp;"]"),0)),"")</f>
        <v/>
      </c>
    </row>
    <row r="73" spans="2:28" x14ac:dyDescent="0.3">
      <c r="B73" t="str">
        <f>INDEX(tblTeams[Naam],MATCH(FLOOR(tblRenners[[#This Row],[Nr]],10),tblTeams[Nr],0))</f>
        <v>Groupama-FDJ</v>
      </c>
      <c r="C73">
        <v>56</v>
      </c>
      <c r="D73" t="str">
        <f>INDEX(tblTeams[Naam],MATCH(tblRenners[[#This Row],[Nr]],tblTeams[Nr],0))</f>
        <v>Valentin Madouas</v>
      </c>
      <c r="E73" t="str">
        <f>INDEX(tblTeams[Land],MATCH(tblRenners[[#This Row],[Nr]],tblTeams[Nr],0))</f>
        <v>Frankrijk</v>
      </c>
      <c r="F73" s="9">
        <f ca="1">SUM(tblRenners[[#This Row],[Etap1]:[Etap21]])</f>
        <v>0</v>
      </c>
      <c r="G73">
        <f ca="1">_xlfn.RANK.EQ(tblRenners[[#This Row],[TotaalPunten]],tblRenners[TotaalPunten])</f>
        <v>27</v>
      </c>
      <c r="H73" t="str">
        <f ca="1">IFERROR(INDEX(tblPunten[Punten],MATCH(tblRenners[[#This Row],[Nr]],INDIRECT("tblUitslagen["&amp;H$4&amp;"]"),0)),"")</f>
        <v/>
      </c>
      <c r="I73" t="str">
        <f ca="1">IFERROR(INDEX(tblPunten[Punten],MATCH(tblRenners[[#This Row],[Nr]],INDIRECT("tblUitslagen["&amp;I$4&amp;"]"),0)),"")</f>
        <v/>
      </c>
      <c r="J73" t="str">
        <f ca="1">IFERROR(INDEX(tblPunten[Punten],MATCH(tblRenners[[#This Row],[Nr]],INDIRECT("tblUitslagen["&amp;J$4&amp;"]"),0)),"")</f>
        <v/>
      </c>
      <c r="K73" t="str">
        <f ca="1">IFERROR(INDEX(tblPunten[Punten],MATCH(tblRenners[[#This Row],[Nr]],INDIRECT("tblUitslagen["&amp;K$4&amp;"]"),0)),"")</f>
        <v/>
      </c>
      <c r="L73" t="str">
        <f ca="1">IFERROR(INDEX(tblPunten[Punten],MATCH(tblRenners[[#This Row],[Nr]],INDIRECT("tblUitslagen["&amp;L$4&amp;"]"),0)),"")</f>
        <v/>
      </c>
      <c r="M73" t="str">
        <f ca="1">IFERROR(INDEX(tblPunten[Punten],MATCH(tblRenners[[#This Row],[Nr]],INDIRECT("tblUitslagen["&amp;M$4&amp;"]"),0)),"")</f>
        <v/>
      </c>
      <c r="N73" t="str">
        <f ca="1">IFERROR(INDEX(tblPunten[Punten],MATCH(tblRenners[[#This Row],[Nr]],INDIRECT("tblUitslagen["&amp;N$4&amp;"]"),0)),"")</f>
        <v/>
      </c>
      <c r="O73" t="str">
        <f ca="1">IFERROR(INDEX(tblPunten[Punten],MATCH(tblRenners[[#This Row],[Nr]],INDIRECT("tblUitslagen["&amp;O$4&amp;"]"),0)),"")</f>
        <v/>
      </c>
      <c r="P73" t="str">
        <f ca="1">IFERROR(INDEX(tblPunten[Punten],MATCH(tblRenners[[#This Row],[Nr]],INDIRECT("tblUitslagen["&amp;P$4&amp;"]"),0)),"")</f>
        <v/>
      </c>
      <c r="Q73" t="str">
        <f ca="1">IFERROR(INDEX(tblPunten[Punten],MATCH(tblRenners[[#This Row],[Nr]],INDIRECT("tblUitslagen["&amp;Q$4&amp;"]"),0)),"")</f>
        <v/>
      </c>
      <c r="R73" t="str">
        <f ca="1">IFERROR(INDEX(tblPunten[Punten],MATCH(tblRenners[[#This Row],[Nr]],INDIRECT("tblUitslagen["&amp;R$4&amp;"]"),0)),"")</f>
        <v/>
      </c>
      <c r="S73" t="str">
        <f ca="1">IFERROR(INDEX(tblPunten[Punten],MATCH(tblRenners[[#This Row],[Nr]],INDIRECT("tblUitslagen["&amp;S$4&amp;"]"),0)),"")</f>
        <v/>
      </c>
      <c r="T73" t="str">
        <f ca="1">IFERROR(INDEX(tblPunten[Punten],MATCH(tblRenners[[#This Row],[Nr]],INDIRECT("tblUitslagen["&amp;T$4&amp;"]"),0)),"")</f>
        <v/>
      </c>
      <c r="U73" t="str">
        <f ca="1">IFERROR(INDEX(tblPunten[Punten],MATCH(tblRenners[[#This Row],[Nr]],INDIRECT("tblUitslagen["&amp;U$4&amp;"]"),0)),"")</f>
        <v/>
      </c>
      <c r="V73" t="str">
        <f ca="1">IFERROR(INDEX(tblPunten[Punten],MATCH(tblRenners[[#This Row],[Nr]],INDIRECT("tblUitslagen["&amp;V$4&amp;"]"),0)),"")</f>
        <v/>
      </c>
      <c r="W73" t="str">
        <f ca="1">IFERROR(INDEX(tblPunten[Punten],MATCH(tblRenners[[#This Row],[Nr]],INDIRECT("tblUitslagen["&amp;W$4&amp;"]"),0)),"")</f>
        <v/>
      </c>
      <c r="X73" t="str">
        <f ca="1">IFERROR(INDEX(tblPunten[Punten],MATCH(tblRenners[[#This Row],[Nr]],INDIRECT("tblUitslagen["&amp;X$4&amp;"]"),0)),"")</f>
        <v/>
      </c>
      <c r="Y73" t="str">
        <f ca="1">IFERROR(INDEX(tblPunten[Punten],MATCH(tblRenners[[#This Row],[Nr]],INDIRECT("tblUitslagen["&amp;Y$4&amp;"]"),0)),"")</f>
        <v/>
      </c>
      <c r="Z73" t="str">
        <f ca="1">IFERROR(INDEX(tblPunten[Punten],MATCH(tblRenners[[#This Row],[Nr]],INDIRECT("tblUitslagen["&amp;Z$4&amp;"]"),0)),"")</f>
        <v/>
      </c>
      <c r="AA73" t="str">
        <f ca="1">IFERROR(INDEX(tblPunten[Punten],MATCH(tblRenners[[#This Row],[Nr]],INDIRECT("tblUitslagen["&amp;AA$4&amp;"]"),0)),"")</f>
        <v/>
      </c>
      <c r="AB73" t="str">
        <f ca="1">IFERROR(INDEX(tblPunten[Punten],MATCH(tblRenners[[#This Row],[Nr]],INDIRECT("tblUitslagen["&amp;AB$4&amp;"]"),0)),"")</f>
        <v/>
      </c>
    </row>
    <row r="74" spans="2:28" x14ac:dyDescent="0.3">
      <c r="B74" t="str">
        <f>INDEX(tblTeams[Naam],MATCH(FLOOR(tblRenners[[#This Row],[Nr]],10),tblTeams[Nr],0))</f>
        <v>Groupama-FDJ</v>
      </c>
      <c r="C74">
        <v>57</v>
      </c>
      <c r="D74" t="str">
        <f>INDEX(tblTeams[Naam],MATCH(tblRenners[[#This Row],[Nr]],tblTeams[Nr],0))</f>
        <v>Rudy Molard</v>
      </c>
      <c r="E74" t="str">
        <f>INDEX(tblTeams[Land],MATCH(tblRenners[[#This Row],[Nr]],tblTeams[Nr],0))</f>
        <v>Frankrijk</v>
      </c>
      <c r="F74" s="9">
        <f ca="1">SUM(tblRenners[[#This Row],[Etap1]:[Etap21]])</f>
        <v>0</v>
      </c>
      <c r="G74">
        <f ca="1">_xlfn.RANK.EQ(tblRenners[[#This Row],[TotaalPunten]],tblRenners[TotaalPunten])</f>
        <v>27</v>
      </c>
      <c r="H74" t="str">
        <f ca="1">IFERROR(INDEX(tblPunten[Punten],MATCH(tblRenners[[#This Row],[Nr]],INDIRECT("tblUitslagen["&amp;H$4&amp;"]"),0)),"")</f>
        <v/>
      </c>
      <c r="I74" t="str">
        <f ca="1">IFERROR(INDEX(tblPunten[Punten],MATCH(tblRenners[[#This Row],[Nr]],INDIRECT("tblUitslagen["&amp;I$4&amp;"]"),0)),"")</f>
        <v/>
      </c>
      <c r="J74" t="str">
        <f ca="1">IFERROR(INDEX(tblPunten[Punten],MATCH(tblRenners[[#This Row],[Nr]],INDIRECT("tblUitslagen["&amp;J$4&amp;"]"),0)),"")</f>
        <v/>
      </c>
      <c r="K74" t="str">
        <f ca="1">IFERROR(INDEX(tblPunten[Punten],MATCH(tblRenners[[#This Row],[Nr]],INDIRECT("tblUitslagen["&amp;K$4&amp;"]"),0)),"")</f>
        <v/>
      </c>
      <c r="L74" t="str">
        <f ca="1">IFERROR(INDEX(tblPunten[Punten],MATCH(tblRenners[[#This Row],[Nr]],INDIRECT("tblUitslagen["&amp;L$4&amp;"]"),0)),"")</f>
        <v/>
      </c>
      <c r="M74" t="str">
        <f ca="1">IFERROR(INDEX(tblPunten[Punten],MATCH(tblRenners[[#This Row],[Nr]],INDIRECT("tblUitslagen["&amp;M$4&amp;"]"),0)),"")</f>
        <v/>
      </c>
      <c r="N74" t="str">
        <f ca="1">IFERROR(INDEX(tblPunten[Punten],MATCH(tblRenners[[#This Row],[Nr]],INDIRECT("tblUitslagen["&amp;N$4&amp;"]"),0)),"")</f>
        <v/>
      </c>
      <c r="O74" t="str">
        <f ca="1">IFERROR(INDEX(tblPunten[Punten],MATCH(tblRenners[[#This Row],[Nr]],INDIRECT("tblUitslagen["&amp;O$4&amp;"]"),0)),"")</f>
        <v/>
      </c>
      <c r="P74" t="str">
        <f ca="1">IFERROR(INDEX(tblPunten[Punten],MATCH(tblRenners[[#This Row],[Nr]],INDIRECT("tblUitslagen["&amp;P$4&amp;"]"),0)),"")</f>
        <v/>
      </c>
      <c r="Q74" t="str">
        <f ca="1">IFERROR(INDEX(tblPunten[Punten],MATCH(tblRenners[[#This Row],[Nr]],INDIRECT("tblUitslagen["&amp;Q$4&amp;"]"),0)),"")</f>
        <v/>
      </c>
      <c r="R74" t="str">
        <f ca="1">IFERROR(INDEX(tblPunten[Punten],MATCH(tblRenners[[#This Row],[Nr]],INDIRECT("tblUitslagen["&amp;R$4&amp;"]"),0)),"")</f>
        <v/>
      </c>
      <c r="S74" t="str">
        <f ca="1">IFERROR(INDEX(tblPunten[Punten],MATCH(tblRenners[[#This Row],[Nr]],INDIRECT("tblUitslagen["&amp;S$4&amp;"]"),0)),"")</f>
        <v/>
      </c>
      <c r="T74" t="str">
        <f ca="1">IFERROR(INDEX(tblPunten[Punten],MATCH(tblRenners[[#This Row],[Nr]],INDIRECT("tblUitslagen["&amp;T$4&amp;"]"),0)),"")</f>
        <v/>
      </c>
      <c r="U74" t="str">
        <f ca="1">IFERROR(INDEX(tblPunten[Punten],MATCH(tblRenners[[#This Row],[Nr]],INDIRECT("tblUitslagen["&amp;U$4&amp;"]"),0)),"")</f>
        <v/>
      </c>
      <c r="V74" t="str">
        <f ca="1">IFERROR(INDEX(tblPunten[Punten],MATCH(tblRenners[[#This Row],[Nr]],INDIRECT("tblUitslagen["&amp;V$4&amp;"]"),0)),"")</f>
        <v/>
      </c>
      <c r="W74" t="str">
        <f ca="1">IFERROR(INDEX(tblPunten[Punten],MATCH(tblRenners[[#This Row],[Nr]],INDIRECT("tblUitslagen["&amp;W$4&amp;"]"),0)),"")</f>
        <v/>
      </c>
      <c r="X74" t="str">
        <f ca="1">IFERROR(INDEX(tblPunten[Punten],MATCH(tblRenners[[#This Row],[Nr]],INDIRECT("tblUitslagen["&amp;X$4&amp;"]"),0)),"")</f>
        <v/>
      </c>
      <c r="Y74" t="str">
        <f ca="1">IFERROR(INDEX(tblPunten[Punten],MATCH(tblRenners[[#This Row],[Nr]],INDIRECT("tblUitslagen["&amp;Y$4&amp;"]"),0)),"")</f>
        <v/>
      </c>
      <c r="Z74" t="str">
        <f ca="1">IFERROR(INDEX(tblPunten[Punten],MATCH(tblRenners[[#This Row],[Nr]],INDIRECT("tblUitslagen["&amp;Z$4&amp;"]"),0)),"")</f>
        <v/>
      </c>
      <c r="AA74" t="str">
        <f ca="1">IFERROR(INDEX(tblPunten[Punten],MATCH(tblRenners[[#This Row],[Nr]],INDIRECT("tblUitslagen["&amp;AA$4&amp;"]"),0)),"")</f>
        <v/>
      </c>
      <c r="AB74" t="str">
        <f ca="1">IFERROR(INDEX(tblPunten[Punten],MATCH(tblRenners[[#This Row],[Nr]],INDIRECT("tblUitslagen["&amp;AB$4&amp;"]"),0)),"")</f>
        <v/>
      </c>
    </row>
    <row r="75" spans="2:28" x14ac:dyDescent="0.3">
      <c r="B75" t="str">
        <f>INDEX(tblTeams[Naam],MATCH(FLOOR(tblRenners[[#This Row],[Nr]],10),tblTeams[Nr],0))</f>
        <v>Groupama-FDJ</v>
      </c>
      <c r="C75">
        <v>58</v>
      </c>
      <c r="D75" t="str">
        <f>INDEX(tblTeams[Naam],MATCH(tblRenners[[#This Row],[Nr]],tblTeams[Nr],0))</f>
        <v>Sébastien Reichenbach</v>
      </c>
      <c r="E75" t="str">
        <f>INDEX(tblTeams[Land],MATCH(tblRenners[[#This Row],[Nr]],tblTeams[Nr],0))</f>
        <v>Zwitserland</v>
      </c>
      <c r="F75" s="9">
        <f ca="1">SUM(tblRenners[[#This Row],[Etap1]:[Etap21]])</f>
        <v>0</v>
      </c>
      <c r="G75">
        <f ca="1">_xlfn.RANK.EQ(tblRenners[[#This Row],[TotaalPunten]],tblRenners[TotaalPunten])</f>
        <v>27</v>
      </c>
      <c r="H75" t="str">
        <f ca="1">IFERROR(INDEX(tblPunten[Punten],MATCH(tblRenners[[#This Row],[Nr]],INDIRECT("tblUitslagen["&amp;H$4&amp;"]"),0)),"")</f>
        <v/>
      </c>
      <c r="I75" t="str">
        <f ca="1">IFERROR(INDEX(tblPunten[Punten],MATCH(tblRenners[[#This Row],[Nr]],INDIRECT("tblUitslagen["&amp;I$4&amp;"]"),0)),"")</f>
        <v/>
      </c>
      <c r="J75" t="str">
        <f ca="1">IFERROR(INDEX(tblPunten[Punten],MATCH(tblRenners[[#This Row],[Nr]],INDIRECT("tblUitslagen["&amp;J$4&amp;"]"),0)),"")</f>
        <v/>
      </c>
      <c r="K75" t="str">
        <f ca="1">IFERROR(INDEX(tblPunten[Punten],MATCH(tblRenners[[#This Row],[Nr]],INDIRECT("tblUitslagen["&amp;K$4&amp;"]"),0)),"")</f>
        <v/>
      </c>
      <c r="L75" t="str">
        <f ca="1">IFERROR(INDEX(tblPunten[Punten],MATCH(tblRenners[[#This Row],[Nr]],INDIRECT("tblUitslagen["&amp;L$4&amp;"]"),0)),"")</f>
        <v/>
      </c>
      <c r="M75" t="str">
        <f ca="1">IFERROR(INDEX(tblPunten[Punten],MATCH(tblRenners[[#This Row],[Nr]],INDIRECT("tblUitslagen["&amp;M$4&amp;"]"),0)),"")</f>
        <v/>
      </c>
      <c r="N75" t="str">
        <f ca="1">IFERROR(INDEX(tblPunten[Punten],MATCH(tblRenners[[#This Row],[Nr]],INDIRECT("tblUitslagen["&amp;N$4&amp;"]"),0)),"")</f>
        <v/>
      </c>
      <c r="O75" t="str">
        <f ca="1">IFERROR(INDEX(tblPunten[Punten],MATCH(tblRenners[[#This Row],[Nr]],INDIRECT("tblUitslagen["&amp;O$4&amp;"]"),0)),"")</f>
        <v/>
      </c>
      <c r="P75" t="str">
        <f ca="1">IFERROR(INDEX(tblPunten[Punten],MATCH(tblRenners[[#This Row],[Nr]],INDIRECT("tblUitslagen["&amp;P$4&amp;"]"),0)),"")</f>
        <v/>
      </c>
      <c r="Q75" t="str">
        <f ca="1">IFERROR(INDEX(tblPunten[Punten],MATCH(tblRenners[[#This Row],[Nr]],INDIRECT("tblUitslagen["&amp;Q$4&amp;"]"),0)),"")</f>
        <v/>
      </c>
      <c r="R75" t="str">
        <f ca="1">IFERROR(INDEX(tblPunten[Punten],MATCH(tblRenners[[#This Row],[Nr]],INDIRECT("tblUitslagen["&amp;R$4&amp;"]"),0)),"")</f>
        <v/>
      </c>
      <c r="S75" t="str">
        <f ca="1">IFERROR(INDEX(tblPunten[Punten],MATCH(tblRenners[[#This Row],[Nr]],INDIRECT("tblUitslagen["&amp;S$4&amp;"]"),0)),"")</f>
        <v/>
      </c>
      <c r="T75" t="str">
        <f ca="1">IFERROR(INDEX(tblPunten[Punten],MATCH(tblRenners[[#This Row],[Nr]],INDIRECT("tblUitslagen["&amp;T$4&amp;"]"),0)),"")</f>
        <v/>
      </c>
      <c r="U75" t="str">
        <f ca="1">IFERROR(INDEX(tblPunten[Punten],MATCH(tblRenners[[#This Row],[Nr]],INDIRECT("tblUitslagen["&amp;U$4&amp;"]"),0)),"")</f>
        <v/>
      </c>
      <c r="V75" t="str">
        <f ca="1">IFERROR(INDEX(tblPunten[Punten],MATCH(tblRenners[[#This Row],[Nr]],INDIRECT("tblUitslagen["&amp;V$4&amp;"]"),0)),"")</f>
        <v/>
      </c>
      <c r="W75" t="str">
        <f ca="1">IFERROR(INDEX(tblPunten[Punten],MATCH(tblRenners[[#This Row],[Nr]],INDIRECT("tblUitslagen["&amp;W$4&amp;"]"),0)),"")</f>
        <v/>
      </c>
      <c r="X75" t="str">
        <f ca="1">IFERROR(INDEX(tblPunten[Punten],MATCH(tblRenners[[#This Row],[Nr]],INDIRECT("tblUitslagen["&amp;X$4&amp;"]"),0)),"")</f>
        <v/>
      </c>
      <c r="Y75" t="str">
        <f ca="1">IFERROR(INDEX(tblPunten[Punten],MATCH(tblRenners[[#This Row],[Nr]],INDIRECT("tblUitslagen["&amp;Y$4&amp;"]"),0)),"")</f>
        <v/>
      </c>
      <c r="Z75" t="str">
        <f ca="1">IFERROR(INDEX(tblPunten[Punten],MATCH(tblRenners[[#This Row],[Nr]],INDIRECT("tblUitslagen["&amp;Z$4&amp;"]"),0)),"")</f>
        <v/>
      </c>
      <c r="AA75" t="str">
        <f ca="1">IFERROR(INDEX(tblPunten[Punten],MATCH(tblRenners[[#This Row],[Nr]],INDIRECT("tblUitslagen["&amp;AA$4&amp;"]"),0)),"")</f>
        <v/>
      </c>
      <c r="AB75" t="str">
        <f ca="1">IFERROR(INDEX(tblPunten[Punten],MATCH(tblRenners[[#This Row],[Nr]],INDIRECT("tblUitslagen["&amp;AB$4&amp;"]"),0)),"")</f>
        <v/>
      </c>
    </row>
    <row r="76" spans="2:28" x14ac:dyDescent="0.3">
      <c r="B76" t="str">
        <f>INDEX(tblTeams[Naam],MATCH(FLOOR(tblRenners[[#This Row],[Nr]],10),tblTeams[Nr],0))</f>
        <v>Bahrain McLaren</v>
      </c>
      <c r="C76">
        <v>61</v>
      </c>
      <c r="D76" t="str">
        <f>INDEX(tblTeams[Naam],MATCH(tblRenners[[#This Row],[Nr]],tblTeams[Nr],0))</f>
        <v>Mikel Landa</v>
      </c>
      <c r="E76" t="str">
        <f>INDEX(tblTeams[Land],MATCH(tblRenners[[#This Row],[Nr]],tblTeams[Nr],0))</f>
        <v>Spanje</v>
      </c>
      <c r="F76" s="9">
        <f ca="1">SUM(tblRenners[[#This Row],[Etap1]:[Etap21]])</f>
        <v>0</v>
      </c>
      <c r="G76">
        <f ca="1">_xlfn.RANK.EQ(tblRenners[[#This Row],[TotaalPunten]],tblRenners[TotaalPunten])</f>
        <v>27</v>
      </c>
      <c r="H76" t="str">
        <f ca="1">IFERROR(INDEX(tblPunten[Punten],MATCH(tblRenners[[#This Row],[Nr]],INDIRECT("tblUitslagen["&amp;H$4&amp;"]"),0)),"")</f>
        <v/>
      </c>
      <c r="I76" t="str">
        <f ca="1">IFERROR(INDEX(tblPunten[Punten],MATCH(tblRenners[[#This Row],[Nr]],INDIRECT("tblUitslagen["&amp;I$4&amp;"]"),0)),"")</f>
        <v/>
      </c>
      <c r="J76" t="str">
        <f ca="1">IFERROR(INDEX(tblPunten[Punten],MATCH(tblRenners[[#This Row],[Nr]],INDIRECT("tblUitslagen["&amp;J$4&amp;"]"),0)),"")</f>
        <v/>
      </c>
      <c r="K76" t="str">
        <f ca="1">IFERROR(INDEX(tblPunten[Punten],MATCH(tblRenners[[#This Row],[Nr]],INDIRECT("tblUitslagen["&amp;K$4&amp;"]"),0)),"")</f>
        <v/>
      </c>
      <c r="L76" t="str">
        <f ca="1">IFERROR(INDEX(tblPunten[Punten],MATCH(tblRenners[[#This Row],[Nr]],INDIRECT("tblUitslagen["&amp;L$4&amp;"]"),0)),"")</f>
        <v/>
      </c>
      <c r="M76" t="str">
        <f ca="1">IFERROR(INDEX(tblPunten[Punten],MATCH(tblRenners[[#This Row],[Nr]],INDIRECT("tblUitslagen["&amp;M$4&amp;"]"),0)),"")</f>
        <v/>
      </c>
      <c r="N76" t="str">
        <f ca="1">IFERROR(INDEX(tblPunten[Punten],MATCH(tblRenners[[#This Row],[Nr]],INDIRECT("tblUitslagen["&amp;N$4&amp;"]"),0)),"")</f>
        <v/>
      </c>
      <c r="O76" t="str">
        <f ca="1">IFERROR(INDEX(tblPunten[Punten],MATCH(tblRenners[[#This Row],[Nr]],INDIRECT("tblUitslagen["&amp;O$4&amp;"]"),0)),"")</f>
        <v/>
      </c>
      <c r="P76" t="str">
        <f ca="1">IFERROR(INDEX(tblPunten[Punten],MATCH(tblRenners[[#This Row],[Nr]],INDIRECT("tblUitslagen["&amp;P$4&amp;"]"),0)),"")</f>
        <v/>
      </c>
      <c r="Q76" t="str">
        <f ca="1">IFERROR(INDEX(tblPunten[Punten],MATCH(tblRenners[[#This Row],[Nr]],INDIRECT("tblUitslagen["&amp;Q$4&amp;"]"),0)),"")</f>
        <v/>
      </c>
      <c r="R76" t="str">
        <f ca="1">IFERROR(INDEX(tblPunten[Punten],MATCH(tblRenners[[#This Row],[Nr]],INDIRECT("tblUitslagen["&amp;R$4&amp;"]"),0)),"")</f>
        <v/>
      </c>
      <c r="S76" t="str">
        <f ca="1">IFERROR(INDEX(tblPunten[Punten],MATCH(tblRenners[[#This Row],[Nr]],INDIRECT("tblUitslagen["&amp;S$4&amp;"]"),0)),"")</f>
        <v/>
      </c>
      <c r="T76" t="str">
        <f ca="1">IFERROR(INDEX(tblPunten[Punten],MATCH(tblRenners[[#This Row],[Nr]],INDIRECT("tblUitslagen["&amp;T$4&amp;"]"),0)),"")</f>
        <v/>
      </c>
      <c r="U76" t="str">
        <f ca="1">IFERROR(INDEX(tblPunten[Punten],MATCH(tblRenners[[#This Row],[Nr]],INDIRECT("tblUitslagen["&amp;U$4&amp;"]"),0)),"")</f>
        <v/>
      </c>
      <c r="V76" t="str">
        <f ca="1">IFERROR(INDEX(tblPunten[Punten],MATCH(tblRenners[[#This Row],[Nr]],INDIRECT("tblUitslagen["&amp;V$4&amp;"]"),0)),"")</f>
        <v/>
      </c>
      <c r="W76" t="str">
        <f ca="1">IFERROR(INDEX(tblPunten[Punten],MATCH(tblRenners[[#This Row],[Nr]],INDIRECT("tblUitslagen["&amp;W$4&amp;"]"),0)),"")</f>
        <v/>
      </c>
      <c r="X76" t="str">
        <f ca="1">IFERROR(INDEX(tblPunten[Punten],MATCH(tblRenners[[#This Row],[Nr]],INDIRECT("tblUitslagen["&amp;X$4&amp;"]"),0)),"")</f>
        <v/>
      </c>
      <c r="Y76" t="str">
        <f ca="1">IFERROR(INDEX(tblPunten[Punten],MATCH(tblRenners[[#This Row],[Nr]],INDIRECT("tblUitslagen["&amp;Y$4&amp;"]"),0)),"")</f>
        <v/>
      </c>
      <c r="Z76" t="str">
        <f ca="1">IFERROR(INDEX(tblPunten[Punten],MATCH(tblRenners[[#This Row],[Nr]],INDIRECT("tblUitslagen["&amp;Z$4&amp;"]"),0)),"")</f>
        <v/>
      </c>
      <c r="AA76" t="str">
        <f ca="1">IFERROR(INDEX(tblPunten[Punten],MATCH(tblRenners[[#This Row],[Nr]],INDIRECT("tblUitslagen["&amp;AA$4&amp;"]"),0)),"")</f>
        <v/>
      </c>
      <c r="AB76" t="str">
        <f ca="1">IFERROR(INDEX(tblPunten[Punten],MATCH(tblRenners[[#This Row],[Nr]],INDIRECT("tblUitslagen["&amp;AB$4&amp;"]"),0)),"")</f>
        <v/>
      </c>
    </row>
    <row r="77" spans="2:28" x14ac:dyDescent="0.3">
      <c r="B77" t="str">
        <f>INDEX(tblTeams[Naam],MATCH(FLOOR(tblRenners[[#This Row],[Nr]],10),tblTeams[Nr],0))</f>
        <v>Bahrain McLaren</v>
      </c>
      <c r="C77">
        <v>62</v>
      </c>
      <c r="D77" t="str">
        <f>INDEX(tblTeams[Naam],MATCH(tblRenners[[#This Row],[Nr]],tblTeams[Nr],0))</f>
        <v>Pello Bilbao</v>
      </c>
      <c r="E77" t="str">
        <f>INDEX(tblTeams[Land],MATCH(tblRenners[[#This Row],[Nr]],tblTeams[Nr],0))</f>
        <v>Spanje</v>
      </c>
      <c r="F77" s="9">
        <f ca="1">SUM(tblRenners[[#This Row],[Etap1]:[Etap21]])</f>
        <v>0</v>
      </c>
      <c r="G77">
        <f ca="1">_xlfn.RANK.EQ(tblRenners[[#This Row],[TotaalPunten]],tblRenners[TotaalPunten])</f>
        <v>27</v>
      </c>
      <c r="H77" t="str">
        <f ca="1">IFERROR(INDEX(tblPunten[Punten],MATCH(tblRenners[[#This Row],[Nr]],INDIRECT("tblUitslagen["&amp;H$4&amp;"]"),0)),"")</f>
        <v/>
      </c>
      <c r="I77" t="str">
        <f ca="1">IFERROR(INDEX(tblPunten[Punten],MATCH(tblRenners[[#This Row],[Nr]],INDIRECT("tblUitslagen["&amp;I$4&amp;"]"),0)),"")</f>
        <v/>
      </c>
      <c r="J77" t="str">
        <f ca="1">IFERROR(INDEX(tblPunten[Punten],MATCH(tblRenners[[#This Row],[Nr]],INDIRECT("tblUitslagen["&amp;J$4&amp;"]"),0)),"")</f>
        <v/>
      </c>
      <c r="K77" t="str">
        <f ca="1">IFERROR(INDEX(tblPunten[Punten],MATCH(tblRenners[[#This Row],[Nr]],INDIRECT("tblUitslagen["&amp;K$4&amp;"]"),0)),"")</f>
        <v/>
      </c>
      <c r="L77" t="str">
        <f ca="1">IFERROR(INDEX(tblPunten[Punten],MATCH(tblRenners[[#This Row],[Nr]],INDIRECT("tblUitslagen["&amp;L$4&amp;"]"),0)),"")</f>
        <v/>
      </c>
      <c r="M77" t="str">
        <f ca="1">IFERROR(INDEX(tblPunten[Punten],MATCH(tblRenners[[#This Row],[Nr]],INDIRECT("tblUitslagen["&amp;M$4&amp;"]"),0)),"")</f>
        <v/>
      </c>
      <c r="N77" t="str">
        <f ca="1">IFERROR(INDEX(tblPunten[Punten],MATCH(tblRenners[[#This Row],[Nr]],INDIRECT("tblUitslagen["&amp;N$4&amp;"]"),0)),"")</f>
        <v/>
      </c>
      <c r="O77" t="str">
        <f ca="1">IFERROR(INDEX(tblPunten[Punten],MATCH(tblRenners[[#This Row],[Nr]],INDIRECT("tblUitslagen["&amp;O$4&amp;"]"),0)),"")</f>
        <v/>
      </c>
      <c r="P77" t="str">
        <f ca="1">IFERROR(INDEX(tblPunten[Punten],MATCH(tblRenners[[#This Row],[Nr]],INDIRECT("tblUitslagen["&amp;P$4&amp;"]"),0)),"")</f>
        <v/>
      </c>
      <c r="Q77" t="str">
        <f ca="1">IFERROR(INDEX(tblPunten[Punten],MATCH(tblRenners[[#This Row],[Nr]],INDIRECT("tblUitslagen["&amp;Q$4&amp;"]"),0)),"")</f>
        <v/>
      </c>
      <c r="R77" t="str">
        <f ca="1">IFERROR(INDEX(tblPunten[Punten],MATCH(tblRenners[[#This Row],[Nr]],INDIRECT("tblUitslagen["&amp;R$4&amp;"]"),0)),"")</f>
        <v/>
      </c>
      <c r="S77" t="str">
        <f ca="1">IFERROR(INDEX(tblPunten[Punten],MATCH(tblRenners[[#This Row],[Nr]],INDIRECT("tblUitslagen["&amp;S$4&amp;"]"),0)),"")</f>
        <v/>
      </c>
      <c r="T77" t="str">
        <f ca="1">IFERROR(INDEX(tblPunten[Punten],MATCH(tblRenners[[#This Row],[Nr]],INDIRECT("tblUitslagen["&amp;T$4&amp;"]"),0)),"")</f>
        <v/>
      </c>
      <c r="U77" t="str">
        <f ca="1">IFERROR(INDEX(tblPunten[Punten],MATCH(tblRenners[[#This Row],[Nr]],INDIRECT("tblUitslagen["&amp;U$4&amp;"]"),0)),"")</f>
        <v/>
      </c>
      <c r="V77" t="str">
        <f ca="1">IFERROR(INDEX(tblPunten[Punten],MATCH(tblRenners[[#This Row],[Nr]],INDIRECT("tblUitslagen["&amp;V$4&amp;"]"),0)),"")</f>
        <v/>
      </c>
      <c r="W77" t="str">
        <f ca="1">IFERROR(INDEX(tblPunten[Punten],MATCH(tblRenners[[#This Row],[Nr]],INDIRECT("tblUitslagen["&amp;W$4&amp;"]"),0)),"")</f>
        <v/>
      </c>
      <c r="X77" t="str">
        <f ca="1">IFERROR(INDEX(tblPunten[Punten],MATCH(tblRenners[[#This Row],[Nr]],INDIRECT("tblUitslagen["&amp;X$4&amp;"]"),0)),"")</f>
        <v/>
      </c>
      <c r="Y77" t="str">
        <f ca="1">IFERROR(INDEX(tblPunten[Punten],MATCH(tblRenners[[#This Row],[Nr]],INDIRECT("tblUitslagen["&amp;Y$4&amp;"]"),0)),"")</f>
        <v/>
      </c>
      <c r="Z77" t="str">
        <f ca="1">IFERROR(INDEX(tblPunten[Punten],MATCH(tblRenners[[#This Row],[Nr]],INDIRECT("tblUitslagen["&amp;Z$4&amp;"]"),0)),"")</f>
        <v/>
      </c>
      <c r="AA77" t="str">
        <f ca="1">IFERROR(INDEX(tblPunten[Punten],MATCH(tblRenners[[#This Row],[Nr]],INDIRECT("tblUitslagen["&amp;AA$4&amp;"]"),0)),"")</f>
        <v/>
      </c>
      <c r="AB77" t="str">
        <f ca="1">IFERROR(INDEX(tblPunten[Punten],MATCH(tblRenners[[#This Row],[Nr]],INDIRECT("tblUitslagen["&amp;AB$4&amp;"]"),0)),"")</f>
        <v/>
      </c>
    </row>
    <row r="78" spans="2:28" x14ac:dyDescent="0.3">
      <c r="B78" t="str">
        <f>INDEX(tblTeams[Naam],MATCH(FLOOR(tblRenners[[#This Row],[Nr]],10),tblTeams[Nr],0))</f>
        <v>Bahrain McLaren</v>
      </c>
      <c r="C78">
        <v>63</v>
      </c>
      <c r="D78" t="str">
        <f>INDEX(tblTeams[Naam],MATCH(tblRenners[[#This Row],[Nr]],tblTeams[Nr],0))</f>
        <v>Damiano Caruso</v>
      </c>
      <c r="E78" t="str">
        <f>INDEX(tblTeams[Land],MATCH(tblRenners[[#This Row],[Nr]],tblTeams[Nr],0))</f>
        <v>Italië</v>
      </c>
      <c r="F78" s="9">
        <f ca="1">SUM(tblRenners[[#This Row],[Etap1]:[Etap21]])</f>
        <v>0</v>
      </c>
      <c r="G78">
        <f ca="1">_xlfn.RANK.EQ(tblRenners[[#This Row],[TotaalPunten]],tblRenners[TotaalPunten])</f>
        <v>27</v>
      </c>
      <c r="H78" t="str">
        <f ca="1">IFERROR(INDEX(tblPunten[Punten],MATCH(tblRenners[[#This Row],[Nr]],INDIRECT("tblUitslagen["&amp;H$4&amp;"]"),0)),"")</f>
        <v/>
      </c>
      <c r="I78" t="str">
        <f ca="1">IFERROR(INDEX(tblPunten[Punten],MATCH(tblRenners[[#This Row],[Nr]],INDIRECT("tblUitslagen["&amp;I$4&amp;"]"),0)),"")</f>
        <v/>
      </c>
      <c r="J78" t="str">
        <f ca="1">IFERROR(INDEX(tblPunten[Punten],MATCH(tblRenners[[#This Row],[Nr]],INDIRECT("tblUitslagen["&amp;J$4&amp;"]"),0)),"")</f>
        <v/>
      </c>
      <c r="K78" t="str">
        <f ca="1">IFERROR(INDEX(tblPunten[Punten],MATCH(tblRenners[[#This Row],[Nr]],INDIRECT("tblUitslagen["&amp;K$4&amp;"]"),0)),"")</f>
        <v/>
      </c>
      <c r="L78" t="str">
        <f ca="1">IFERROR(INDEX(tblPunten[Punten],MATCH(tblRenners[[#This Row],[Nr]],INDIRECT("tblUitslagen["&amp;L$4&amp;"]"),0)),"")</f>
        <v/>
      </c>
      <c r="M78" t="str">
        <f ca="1">IFERROR(INDEX(tblPunten[Punten],MATCH(tblRenners[[#This Row],[Nr]],INDIRECT("tblUitslagen["&amp;M$4&amp;"]"),0)),"")</f>
        <v/>
      </c>
      <c r="N78" t="str">
        <f ca="1">IFERROR(INDEX(tblPunten[Punten],MATCH(tblRenners[[#This Row],[Nr]],INDIRECT("tblUitslagen["&amp;N$4&amp;"]"),0)),"")</f>
        <v/>
      </c>
      <c r="O78" t="str">
        <f ca="1">IFERROR(INDEX(tblPunten[Punten],MATCH(tblRenners[[#This Row],[Nr]],INDIRECT("tblUitslagen["&amp;O$4&amp;"]"),0)),"")</f>
        <v/>
      </c>
      <c r="P78" t="str">
        <f ca="1">IFERROR(INDEX(tblPunten[Punten],MATCH(tblRenners[[#This Row],[Nr]],INDIRECT("tblUitslagen["&amp;P$4&amp;"]"),0)),"")</f>
        <v/>
      </c>
      <c r="Q78" t="str">
        <f ca="1">IFERROR(INDEX(tblPunten[Punten],MATCH(tblRenners[[#This Row],[Nr]],INDIRECT("tblUitslagen["&amp;Q$4&amp;"]"),0)),"")</f>
        <v/>
      </c>
      <c r="R78" t="str">
        <f ca="1">IFERROR(INDEX(tblPunten[Punten],MATCH(tblRenners[[#This Row],[Nr]],INDIRECT("tblUitslagen["&amp;R$4&amp;"]"),0)),"")</f>
        <v/>
      </c>
      <c r="S78" t="str">
        <f ca="1">IFERROR(INDEX(tblPunten[Punten],MATCH(tblRenners[[#This Row],[Nr]],INDIRECT("tblUitslagen["&amp;S$4&amp;"]"),0)),"")</f>
        <v/>
      </c>
      <c r="T78" t="str">
        <f ca="1">IFERROR(INDEX(tblPunten[Punten],MATCH(tblRenners[[#This Row],[Nr]],INDIRECT("tblUitslagen["&amp;T$4&amp;"]"),0)),"")</f>
        <v/>
      </c>
      <c r="U78" t="str">
        <f ca="1">IFERROR(INDEX(tblPunten[Punten],MATCH(tblRenners[[#This Row],[Nr]],INDIRECT("tblUitslagen["&amp;U$4&amp;"]"),0)),"")</f>
        <v/>
      </c>
      <c r="V78" t="str">
        <f ca="1">IFERROR(INDEX(tblPunten[Punten],MATCH(tblRenners[[#This Row],[Nr]],INDIRECT("tblUitslagen["&amp;V$4&amp;"]"),0)),"")</f>
        <v/>
      </c>
      <c r="W78" t="str">
        <f ca="1">IFERROR(INDEX(tblPunten[Punten],MATCH(tblRenners[[#This Row],[Nr]],INDIRECT("tblUitslagen["&amp;W$4&amp;"]"),0)),"")</f>
        <v/>
      </c>
      <c r="X78" t="str">
        <f ca="1">IFERROR(INDEX(tblPunten[Punten],MATCH(tblRenners[[#This Row],[Nr]],INDIRECT("tblUitslagen["&amp;X$4&amp;"]"),0)),"")</f>
        <v/>
      </c>
      <c r="Y78" t="str">
        <f ca="1">IFERROR(INDEX(tblPunten[Punten],MATCH(tblRenners[[#This Row],[Nr]],INDIRECT("tblUitslagen["&amp;Y$4&amp;"]"),0)),"")</f>
        <v/>
      </c>
      <c r="Z78" t="str">
        <f ca="1">IFERROR(INDEX(tblPunten[Punten],MATCH(tblRenners[[#This Row],[Nr]],INDIRECT("tblUitslagen["&amp;Z$4&amp;"]"),0)),"")</f>
        <v/>
      </c>
      <c r="AA78" t="str">
        <f ca="1">IFERROR(INDEX(tblPunten[Punten],MATCH(tblRenners[[#This Row],[Nr]],INDIRECT("tblUitslagen["&amp;AA$4&amp;"]"),0)),"")</f>
        <v/>
      </c>
      <c r="AB78" t="str">
        <f ca="1">IFERROR(INDEX(tblPunten[Punten],MATCH(tblRenners[[#This Row],[Nr]],INDIRECT("tblUitslagen["&amp;AB$4&amp;"]"),0)),"")</f>
        <v/>
      </c>
    </row>
    <row r="79" spans="2:28" x14ac:dyDescent="0.3">
      <c r="B79" t="str">
        <f>INDEX(tblTeams[Naam],MATCH(FLOOR(tblRenners[[#This Row],[Nr]],10),tblTeams[Nr],0))</f>
        <v>Bahrain McLaren</v>
      </c>
      <c r="C79">
        <v>64</v>
      </c>
      <c r="D79" t="str">
        <f>INDEX(tblTeams[Naam],MATCH(tblRenners[[#This Row],[Nr]],tblTeams[Nr],0))</f>
        <v>Sonny Colbrelli</v>
      </c>
      <c r="E79" t="str">
        <f>INDEX(tblTeams[Land],MATCH(tblRenners[[#This Row],[Nr]],tblTeams[Nr],0))</f>
        <v>Italië</v>
      </c>
      <c r="F79" s="9">
        <f ca="1">SUM(tblRenners[[#This Row],[Etap1]:[Etap21]])</f>
        <v>0</v>
      </c>
      <c r="G79">
        <f ca="1">_xlfn.RANK.EQ(tblRenners[[#This Row],[TotaalPunten]],tblRenners[TotaalPunten])</f>
        <v>27</v>
      </c>
      <c r="H79" t="str">
        <f ca="1">IFERROR(INDEX(tblPunten[Punten],MATCH(tblRenners[[#This Row],[Nr]],INDIRECT("tblUitslagen["&amp;H$4&amp;"]"),0)),"")</f>
        <v/>
      </c>
      <c r="I79" t="str">
        <f ca="1">IFERROR(INDEX(tblPunten[Punten],MATCH(tblRenners[[#This Row],[Nr]],INDIRECT("tblUitslagen["&amp;I$4&amp;"]"),0)),"")</f>
        <v/>
      </c>
      <c r="J79" t="str">
        <f ca="1">IFERROR(INDEX(tblPunten[Punten],MATCH(tblRenners[[#This Row],[Nr]],INDIRECT("tblUitslagen["&amp;J$4&amp;"]"),0)),"")</f>
        <v/>
      </c>
      <c r="K79" t="str">
        <f ca="1">IFERROR(INDEX(tblPunten[Punten],MATCH(tblRenners[[#This Row],[Nr]],INDIRECT("tblUitslagen["&amp;K$4&amp;"]"),0)),"")</f>
        <v/>
      </c>
      <c r="L79" t="str">
        <f ca="1">IFERROR(INDEX(tblPunten[Punten],MATCH(tblRenners[[#This Row],[Nr]],INDIRECT("tblUitslagen["&amp;L$4&amp;"]"),0)),"")</f>
        <v/>
      </c>
      <c r="M79" t="str">
        <f ca="1">IFERROR(INDEX(tblPunten[Punten],MATCH(tblRenners[[#This Row],[Nr]],INDIRECT("tblUitslagen["&amp;M$4&amp;"]"),0)),"")</f>
        <v/>
      </c>
      <c r="N79" t="str">
        <f ca="1">IFERROR(INDEX(tblPunten[Punten],MATCH(tblRenners[[#This Row],[Nr]],INDIRECT("tblUitslagen["&amp;N$4&amp;"]"),0)),"")</f>
        <v/>
      </c>
      <c r="O79" t="str">
        <f ca="1">IFERROR(INDEX(tblPunten[Punten],MATCH(tblRenners[[#This Row],[Nr]],INDIRECT("tblUitslagen["&amp;O$4&amp;"]"),0)),"")</f>
        <v/>
      </c>
      <c r="P79" t="str">
        <f ca="1">IFERROR(INDEX(tblPunten[Punten],MATCH(tblRenners[[#This Row],[Nr]],INDIRECT("tblUitslagen["&amp;P$4&amp;"]"),0)),"")</f>
        <v/>
      </c>
      <c r="Q79" t="str">
        <f ca="1">IFERROR(INDEX(tblPunten[Punten],MATCH(tblRenners[[#This Row],[Nr]],INDIRECT("tblUitslagen["&amp;Q$4&amp;"]"),0)),"")</f>
        <v/>
      </c>
      <c r="R79" t="str">
        <f ca="1">IFERROR(INDEX(tblPunten[Punten],MATCH(tblRenners[[#This Row],[Nr]],INDIRECT("tblUitslagen["&amp;R$4&amp;"]"),0)),"")</f>
        <v/>
      </c>
      <c r="S79" t="str">
        <f ca="1">IFERROR(INDEX(tblPunten[Punten],MATCH(tblRenners[[#This Row],[Nr]],INDIRECT("tblUitslagen["&amp;S$4&amp;"]"),0)),"")</f>
        <v/>
      </c>
      <c r="T79" t="str">
        <f ca="1">IFERROR(INDEX(tblPunten[Punten],MATCH(tblRenners[[#This Row],[Nr]],INDIRECT("tblUitslagen["&amp;T$4&amp;"]"),0)),"")</f>
        <v/>
      </c>
      <c r="U79" t="str">
        <f ca="1">IFERROR(INDEX(tblPunten[Punten],MATCH(tblRenners[[#This Row],[Nr]],INDIRECT("tblUitslagen["&amp;U$4&amp;"]"),0)),"")</f>
        <v/>
      </c>
      <c r="V79" t="str">
        <f ca="1">IFERROR(INDEX(tblPunten[Punten],MATCH(tblRenners[[#This Row],[Nr]],INDIRECT("tblUitslagen["&amp;V$4&amp;"]"),0)),"")</f>
        <v/>
      </c>
      <c r="W79" t="str">
        <f ca="1">IFERROR(INDEX(tblPunten[Punten],MATCH(tblRenners[[#This Row],[Nr]],INDIRECT("tblUitslagen["&amp;W$4&amp;"]"),0)),"")</f>
        <v/>
      </c>
      <c r="X79" t="str">
        <f ca="1">IFERROR(INDEX(tblPunten[Punten],MATCH(tblRenners[[#This Row],[Nr]],INDIRECT("tblUitslagen["&amp;X$4&amp;"]"),0)),"")</f>
        <v/>
      </c>
      <c r="Y79" t="str">
        <f ca="1">IFERROR(INDEX(tblPunten[Punten],MATCH(tblRenners[[#This Row],[Nr]],INDIRECT("tblUitslagen["&amp;Y$4&amp;"]"),0)),"")</f>
        <v/>
      </c>
      <c r="Z79" t="str">
        <f ca="1">IFERROR(INDEX(tblPunten[Punten],MATCH(tblRenners[[#This Row],[Nr]],INDIRECT("tblUitslagen["&amp;Z$4&amp;"]"),0)),"")</f>
        <v/>
      </c>
      <c r="AA79" t="str">
        <f ca="1">IFERROR(INDEX(tblPunten[Punten],MATCH(tblRenners[[#This Row],[Nr]],INDIRECT("tblUitslagen["&amp;AA$4&amp;"]"),0)),"")</f>
        <v/>
      </c>
      <c r="AB79" t="str">
        <f ca="1">IFERROR(INDEX(tblPunten[Punten],MATCH(tblRenners[[#This Row],[Nr]],INDIRECT("tblUitslagen["&amp;AB$4&amp;"]"),0)),"")</f>
        <v/>
      </c>
    </row>
    <row r="80" spans="2:28" x14ac:dyDescent="0.3">
      <c r="B80" t="str">
        <f>INDEX(tblTeams[Naam],MATCH(FLOOR(tblRenners[[#This Row],[Nr]],10),tblTeams[Nr],0))</f>
        <v>Bahrain McLaren</v>
      </c>
      <c r="C80">
        <v>65</v>
      </c>
      <c r="D80" t="str">
        <f>INDEX(tblTeams[Naam],MATCH(tblRenners[[#This Row],[Nr]],tblTeams[Nr],0))</f>
        <v>Marco Haller</v>
      </c>
      <c r="E80" t="str">
        <f>INDEX(tblTeams[Land],MATCH(tblRenners[[#This Row],[Nr]],tblTeams[Nr],0))</f>
        <v>Oostenrijk</v>
      </c>
      <c r="F80" s="9">
        <f ca="1">SUM(tblRenners[[#This Row],[Etap1]:[Etap21]])</f>
        <v>0</v>
      </c>
      <c r="G80">
        <f ca="1">_xlfn.RANK.EQ(tblRenners[[#This Row],[TotaalPunten]],tblRenners[TotaalPunten])</f>
        <v>27</v>
      </c>
      <c r="H80" t="str">
        <f ca="1">IFERROR(INDEX(tblPunten[Punten],MATCH(tblRenners[[#This Row],[Nr]],INDIRECT("tblUitslagen["&amp;H$4&amp;"]"),0)),"")</f>
        <v/>
      </c>
      <c r="I80" t="str">
        <f ca="1">IFERROR(INDEX(tblPunten[Punten],MATCH(tblRenners[[#This Row],[Nr]],INDIRECT("tblUitslagen["&amp;I$4&amp;"]"),0)),"")</f>
        <v/>
      </c>
      <c r="J80" t="str">
        <f ca="1">IFERROR(INDEX(tblPunten[Punten],MATCH(tblRenners[[#This Row],[Nr]],INDIRECT("tblUitslagen["&amp;J$4&amp;"]"),0)),"")</f>
        <v/>
      </c>
      <c r="K80" t="str">
        <f ca="1">IFERROR(INDEX(tblPunten[Punten],MATCH(tblRenners[[#This Row],[Nr]],INDIRECT("tblUitslagen["&amp;K$4&amp;"]"),0)),"")</f>
        <v/>
      </c>
      <c r="L80" t="str">
        <f ca="1">IFERROR(INDEX(tblPunten[Punten],MATCH(tblRenners[[#This Row],[Nr]],INDIRECT("tblUitslagen["&amp;L$4&amp;"]"),0)),"")</f>
        <v/>
      </c>
      <c r="M80" t="str">
        <f ca="1">IFERROR(INDEX(tblPunten[Punten],MATCH(tblRenners[[#This Row],[Nr]],INDIRECT("tblUitslagen["&amp;M$4&amp;"]"),0)),"")</f>
        <v/>
      </c>
      <c r="N80" t="str">
        <f ca="1">IFERROR(INDEX(tblPunten[Punten],MATCH(tblRenners[[#This Row],[Nr]],INDIRECT("tblUitslagen["&amp;N$4&amp;"]"),0)),"")</f>
        <v/>
      </c>
      <c r="O80" t="str">
        <f ca="1">IFERROR(INDEX(tblPunten[Punten],MATCH(tblRenners[[#This Row],[Nr]],INDIRECT("tblUitslagen["&amp;O$4&amp;"]"),0)),"")</f>
        <v/>
      </c>
      <c r="P80" t="str">
        <f ca="1">IFERROR(INDEX(tblPunten[Punten],MATCH(tblRenners[[#This Row],[Nr]],INDIRECT("tblUitslagen["&amp;P$4&amp;"]"),0)),"")</f>
        <v/>
      </c>
      <c r="Q80" t="str">
        <f ca="1">IFERROR(INDEX(tblPunten[Punten],MATCH(tblRenners[[#This Row],[Nr]],INDIRECT("tblUitslagen["&amp;Q$4&amp;"]"),0)),"")</f>
        <v/>
      </c>
      <c r="R80" t="str">
        <f ca="1">IFERROR(INDEX(tblPunten[Punten],MATCH(tblRenners[[#This Row],[Nr]],INDIRECT("tblUitslagen["&amp;R$4&amp;"]"),0)),"")</f>
        <v/>
      </c>
      <c r="S80" t="str">
        <f ca="1">IFERROR(INDEX(tblPunten[Punten],MATCH(tblRenners[[#This Row],[Nr]],INDIRECT("tblUitslagen["&amp;S$4&amp;"]"),0)),"")</f>
        <v/>
      </c>
      <c r="T80" t="str">
        <f ca="1">IFERROR(INDEX(tblPunten[Punten],MATCH(tblRenners[[#This Row],[Nr]],INDIRECT("tblUitslagen["&amp;T$4&amp;"]"),0)),"")</f>
        <v/>
      </c>
      <c r="U80" t="str">
        <f ca="1">IFERROR(INDEX(tblPunten[Punten],MATCH(tblRenners[[#This Row],[Nr]],INDIRECT("tblUitslagen["&amp;U$4&amp;"]"),0)),"")</f>
        <v/>
      </c>
      <c r="V80" t="str">
        <f ca="1">IFERROR(INDEX(tblPunten[Punten],MATCH(tblRenners[[#This Row],[Nr]],INDIRECT("tblUitslagen["&amp;V$4&amp;"]"),0)),"")</f>
        <v/>
      </c>
      <c r="W80" t="str">
        <f ca="1">IFERROR(INDEX(tblPunten[Punten],MATCH(tblRenners[[#This Row],[Nr]],INDIRECT("tblUitslagen["&amp;W$4&amp;"]"),0)),"")</f>
        <v/>
      </c>
      <c r="X80" t="str">
        <f ca="1">IFERROR(INDEX(tblPunten[Punten],MATCH(tblRenners[[#This Row],[Nr]],INDIRECT("tblUitslagen["&amp;X$4&amp;"]"),0)),"")</f>
        <v/>
      </c>
      <c r="Y80" t="str">
        <f ca="1">IFERROR(INDEX(tblPunten[Punten],MATCH(tblRenners[[#This Row],[Nr]],INDIRECT("tblUitslagen["&amp;Y$4&amp;"]"),0)),"")</f>
        <v/>
      </c>
      <c r="Z80" t="str">
        <f ca="1">IFERROR(INDEX(tblPunten[Punten],MATCH(tblRenners[[#This Row],[Nr]],INDIRECT("tblUitslagen["&amp;Z$4&amp;"]"),0)),"")</f>
        <v/>
      </c>
      <c r="AA80" t="str">
        <f ca="1">IFERROR(INDEX(tblPunten[Punten],MATCH(tblRenners[[#This Row],[Nr]],INDIRECT("tblUitslagen["&amp;AA$4&amp;"]"),0)),"")</f>
        <v/>
      </c>
      <c r="AB80" t="str">
        <f ca="1">IFERROR(INDEX(tblPunten[Punten],MATCH(tblRenners[[#This Row],[Nr]],INDIRECT("tblUitslagen["&amp;AB$4&amp;"]"),0)),"")</f>
        <v/>
      </c>
    </row>
    <row r="81" spans="2:28" x14ac:dyDescent="0.3">
      <c r="B81" t="str">
        <f>INDEX(tblTeams[Naam],MATCH(FLOOR(tblRenners[[#This Row],[Nr]],10),tblTeams[Nr],0))</f>
        <v>Bahrain McLaren</v>
      </c>
      <c r="C81">
        <v>66</v>
      </c>
      <c r="D81" t="str">
        <f>INDEX(tblTeams[Naam],MATCH(tblRenners[[#This Row],[Nr]],tblTeams[Nr],0))</f>
        <v>Matej Mohorič</v>
      </c>
      <c r="E81" t="str">
        <f>INDEX(tblTeams[Land],MATCH(tblRenners[[#This Row],[Nr]],tblTeams[Nr],0))</f>
        <v>Slovenië</v>
      </c>
      <c r="F81" s="9">
        <f ca="1">SUM(tblRenners[[#This Row],[Etap1]:[Etap21]])</f>
        <v>0</v>
      </c>
      <c r="G81">
        <f ca="1">_xlfn.RANK.EQ(tblRenners[[#This Row],[TotaalPunten]],tblRenners[TotaalPunten])</f>
        <v>27</v>
      </c>
      <c r="H81" t="str">
        <f ca="1">IFERROR(INDEX(tblPunten[Punten],MATCH(tblRenners[[#This Row],[Nr]],INDIRECT("tblUitslagen["&amp;H$4&amp;"]"),0)),"")</f>
        <v/>
      </c>
      <c r="I81" t="str">
        <f ca="1">IFERROR(INDEX(tblPunten[Punten],MATCH(tblRenners[[#This Row],[Nr]],INDIRECT("tblUitslagen["&amp;I$4&amp;"]"),0)),"")</f>
        <v/>
      </c>
      <c r="J81" t="str">
        <f ca="1">IFERROR(INDEX(tblPunten[Punten],MATCH(tblRenners[[#This Row],[Nr]],INDIRECT("tblUitslagen["&amp;J$4&amp;"]"),0)),"")</f>
        <v/>
      </c>
      <c r="K81" t="str">
        <f ca="1">IFERROR(INDEX(tblPunten[Punten],MATCH(tblRenners[[#This Row],[Nr]],INDIRECT("tblUitslagen["&amp;K$4&amp;"]"),0)),"")</f>
        <v/>
      </c>
      <c r="L81" t="str">
        <f ca="1">IFERROR(INDEX(tblPunten[Punten],MATCH(tblRenners[[#This Row],[Nr]],INDIRECT("tblUitslagen["&amp;L$4&amp;"]"),0)),"")</f>
        <v/>
      </c>
      <c r="M81" t="str">
        <f ca="1">IFERROR(INDEX(tblPunten[Punten],MATCH(tblRenners[[#This Row],[Nr]],INDIRECT("tblUitslagen["&amp;M$4&amp;"]"),0)),"")</f>
        <v/>
      </c>
      <c r="N81" t="str">
        <f ca="1">IFERROR(INDEX(tblPunten[Punten],MATCH(tblRenners[[#This Row],[Nr]],INDIRECT("tblUitslagen["&amp;N$4&amp;"]"),0)),"")</f>
        <v/>
      </c>
      <c r="O81" t="str">
        <f ca="1">IFERROR(INDEX(tblPunten[Punten],MATCH(tblRenners[[#This Row],[Nr]],INDIRECT("tblUitslagen["&amp;O$4&amp;"]"),0)),"")</f>
        <v/>
      </c>
      <c r="P81" t="str">
        <f ca="1">IFERROR(INDEX(tblPunten[Punten],MATCH(tblRenners[[#This Row],[Nr]],INDIRECT("tblUitslagen["&amp;P$4&amp;"]"),0)),"")</f>
        <v/>
      </c>
      <c r="Q81" t="str">
        <f ca="1">IFERROR(INDEX(tblPunten[Punten],MATCH(tblRenners[[#This Row],[Nr]],INDIRECT("tblUitslagen["&amp;Q$4&amp;"]"),0)),"")</f>
        <v/>
      </c>
      <c r="R81" t="str">
        <f ca="1">IFERROR(INDEX(tblPunten[Punten],MATCH(tblRenners[[#This Row],[Nr]],INDIRECT("tblUitslagen["&amp;R$4&amp;"]"),0)),"")</f>
        <v/>
      </c>
      <c r="S81" t="str">
        <f ca="1">IFERROR(INDEX(tblPunten[Punten],MATCH(tblRenners[[#This Row],[Nr]],INDIRECT("tblUitslagen["&amp;S$4&amp;"]"),0)),"")</f>
        <v/>
      </c>
      <c r="T81" t="str">
        <f ca="1">IFERROR(INDEX(tblPunten[Punten],MATCH(tblRenners[[#This Row],[Nr]],INDIRECT("tblUitslagen["&amp;T$4&amp;"]"),0)),"")</f>
        <v/>
      </c>
      <c r="U81" t="str">
        <f ca="1">IFERROR(INDEX(tblPunten[Punten],MATCH(tblRenners[[#This Row],[Nr]],INDIRECT("tblUitslagen["&amp;U$4&amp;"]"),0)),"")</f>
        <v/>
      </c>
      <c r="V81" t="str">
        <f ca="1">IFERROR(INDEX(tblPunten[Punten],MATCH(tblRenners[[#This Row],[Nr]],INDIRECT("tblUitslagen["&amp;V$4&amp;"]"),0)),"")</f>
        <v/>
      </c>
      <c r="W81" t="str">
        <f ca="1">IFERROR(INDEX(tblPunten[Punten],MATCH(tblRenners[[#This Row],[Nr]],INDIRECT("tblUitslagen["&amp;W$4&amp;"]"),0)),"")</f>
        <v/>
      </c>
      <c r="X81" t="str">
        <f ca="1">IFERROR(INDEX(tblPunten[Punten],MATCH(tblRenners[[#This Row],[Nr]],INDIRECT("tblUitslagen["&amp;X$4&amp;"]"),0)),"")</f>
        <v/>
      </c>
      <c r="Y81" t="str">
        <f ca="1">IFERROR(INDEX(tblPunten[Punten],MATCH(tblRenners[[#This Row],[Nr]],INDIRECT("tblUitslagen["&amp;Y$4&amp;"]"),0)),"")</f>
        <v/>
      </c>
      <c r="Z81" t="str">
        <f ca="1">IFERROR(INDEX(tblPunten[Punten],MATCH(tblRenners[[#This Row],[Nr]],INDIRECT("tblUitslagen["&amp;Z$4&amp;"]"),0)),"")</f>
        <v/>
      </c>
      <c r="AA81" t="str">
        <f ca="1">IFERROR(INDEX(tblPunten[Punten],MATCH(tblRenners[[#This Row],[Nr]],INDIRECT("tblUitslagen["&amp;AA$4&amp;"]"),0)),"")</f>
        <v/>
      </c>
      <c r="AB81" t="str">
        <f ca="1">IFERROR(INDEX(tblPunten[Punten],MATCH(tblRenners[[#This Row],[Nr]],INDIRECT("tblUitslagen["&amp;AB$4&amp;"]"),0)),"")</f>
        <v/>
      </c>
    </row>
    <row r="82" spans="2:28" x14ac:dyDescent="0.3">
      <c r="B82" t="str">
        <f>INDEX(tblTeams[Naam],MATCH(FLOOR(tblRenners[[#This Row],[Nr]],10),tblTeams[Nr],0))</f>
        <v>Bahrain McLaren</v>
      </c>
      <c r="C82">
        <v>67</v>
      </c>
      <c r="D82" t="str">
        <f>INDEX(tblTeams[Naam],MATCH(tblRenners[[#This Row],[Nr]],tblTeams[Nr],0))</f>
        <v>Wout Poels</v>
      </c>
      <c r="E82" t="str">
        <f>INDEX(tblTeams[Land],MATCH(tblRenners[[#This Row],[Nr]],tblTeams[Nr],0))</f>
        <v>Nederland</v>
      </c>
      <c r="F82" s="9">
        <f ca="1">SUM(tblRenners[[#This Row],[Etap1]:[Etap21]])</f>
        <v>0</v>
      </c>
      <c r="G82">
        <f ca="1">_xlfn.RANK.EQ(tblRenners[[#This Row],[TotaalPunten]],tblRenners[TotaalPunten])</f>
        <v>27</v>
      </c>
      <c r="H82" t="str">
        <f ca="1">IFERROR(INDEX(tblPunten[Punten],MATCH(tblRenners[[#This Row],[Nr]],INDIRECT("tblUitslagen["&amp;H$4&amp;"]"),0)),"")</f>
        <v/>
      </c>
      <c r="I82" t="str">
        <f ca="1">IFERROR(INDEX(tblPunten[Punten],MATCH(tblRenners[[#This Row],[Nr]],INDIRECT("tblUitslagen["&amp;I$4&amp;"]"),0)),"")</f>
        <v/>
      </c>
      <c r="J82" t="str">
        <f ca="1">IFERROR(INDEX(tblPunten[Punten],MATCH(tblRenners[[#This Row],[Nr]],INDIRECT("tblUitslagen["&amp;J$4&amp;"]"),0)),"")</f>
        <v/>
      </c>
      <c r="K82" t="str">
        <f ca="1">IFERROR(INDEX(tblPunten[Punten],MATCH(tblRenners[[#This Row],[Nr]],INDIRECT("tblUitslagen["&amp;K$4&amp;"]"),0)),"")</f>
        <v/>
      </c>
      <c r="L82" t="str">
        <f ca="1">IFERROR(INDEX(tblPunten[Punten],MATCH(tblRenners[[#This Row],[Nr]],INDIRECT("tblUitslagen["&amp;L$4&amp;"]"),0)),"")</f>
        <v/>
      </c>
      <c r="M82" t="str">
        <f ca="1">IFERROR(INDEX(tblPunten[Punten],MATCH(tblRenners[[#This Row],[Nr]],INDIRECT("tblUitslagen["&amp;M$4&amp;"]"),0)),"")</f>
        <v/>
      </c>
      <c r="N82" t="str">
        <f ca="1">IFERROR(INDEX(tblPunten[Punten],MATCH(tblRenners[[#This Row],[Nr]],INDIRECT("tblUitslagen["&amp;N$4&amp;"]"),0)),"")</f>
        <v/>
      </c>
      <c r="O82" t="str">
        <f ca="1">IFERROR(INDEX(tblPunten[Punten],MATCH(tblRenners[[#This Row],[Nr]],INDIRECT("tblUitslagen["&amp;O$4&amp;"]"),0)),"")</f>
        <v/>
      </c>
      <c r="P82" t="str">
        <f ca="1">IFERROR(INDEX(tblPunten[Punten],MATCH(tblRenners[[#This Row],[Nr]],INDIRECT("tblUitslagen["&amp;P$4&amp;"]"),0)),"")</f>
        <v/>
      </c>
      <c r="Q82" t="str">
        <f ca="1">IFERROR(INDEX(tblPunten[Punten],MATCH(tblRenners[[#This Row],[Nr]],INDIRECT("tblUitslagen["&amp;Q$4&amp;"]"),0)),"")</f>
        <v/>
      </c>
      <c r="R82" t="str">
        <f ca="1">IFERROR(INDEX(tblPunten[Punten],MATCH(tblRenners[[#This Row],[Nr]],INDIRECT("tblUitslagen["&amp;R$4&amp;"]"),0)),"")</f>
        <v/>
      </c>
      <c r="S82" t="str">
        <f ca="1">IFERROR(INDEX(tblPunten[Punten],MATCH(tblRenners[[#This Row],[Nr]],INDIRECT("tblUitslagen["&amp;S$4&amp;"]"),0)),"")</f>
        <v/>
      </c>
      <c r="T82" t="str">
        <f ca="1">IFERROR(INDEX(tblPunten[Punten],MATCH(tblRenners[[#This Row],[Nr]],INDIRECT("tblUitslagen["&amp;T$4&amp;"]"),0)),"")</f>
        <v/>
      </c>
      <c r="U82" t="str">
        <f ca="1">IFERROR(INDEX(tblPunten[Punten],MATCH(tblRenners[[#This Row],[Nr]],INDIRECT("tblUitslagen["&amp;U$4&amp;"]"),0)),"")</f>
        <v/>
      </c>
      <c r="V82" t="str">
        <f ca="1">IFERROR(INDEX(tblPunten[Punten],MATCH(tblRenners[[#This Row],[Nr]],INDIRECT("tblUitslagen["&amp;V$4&amp;"]"),0)),"")</f>
        <v/>
      </c>
      <c r="W82" t="str">
        <f ca="1">IFERROR(INDEX(tblPunten[Punten],MATCH(tblRenners[[#This Row],[Nr]],INDIRECT("tblUitslagen["&amp;W$4&amp;"]"),0)),"")</f>
        <v/>
      </c>
      <c r="X82" t="str">
        <f ca="1">IFERROR(INDEX(tblPunten[Punten],MATCH(tblRenners[[#This Row],[Nr]],INDIRECT("tblUitslagen["&amp;X$4&amp;"]"),0)),"")</f>
        <v/>
      </c>
      <c r="Y82" t="str">
        <f ca="1">IFERROR(INDEX(tblPunten[Punten],MATCH(tblRenners[[#This Row],[Nr]],INDIRECT("tblUitslagen["&amp;Y$4&amp;"]"),0)),"")</f>
        <v/>
      </c>
      <c r="Z82" t="str">
        <f ca="1">IFERROR(INDEX(tblPunten[Punten],MATCH(tblRenners[[#This Row],[Nr]],INDIRECT("tblUitslagen["&amp;Z$4&amp;"]"),0)),"")</f>
        <v/>
      </c>
      <c r="AA82" t="str">
        <f ca="1">IFERROR(INDEX(tblPunten[Punten],MATCH(tblRenners[[#This Row],[Nr]],INDIRECT("tblUitslagen["&amp;AA$4&amp;"]"),0)),"")</f>
        <v/>
      </c>
      <c r="AB82" t="str">
        <f ca="1">IFERROR(INDEX(tblPunten[Punten],MATCH(tblRenners[[#This Row],[Nr]],INDIRECT("tblUitslagen["&amp;AB$4&amp;"]"),0)),"")</f>
        <v/>
      </c>
    </row>
    <row r="83" spans="2:28" x14ac:dyDescent="0.3">
      <c r="B83" t="str">
        <f>INDEX(tblTeams[Naam],MATCH(FLOOR(tblRenners[[#This Row],[Nr]],10),tblTeams[Nr],0))</f>
        <v>Bahrain McLaren</v>
      </c>
      <c r="C83">
        <v>68</v>
      </c>
      <c r="D83" t="str">
        <f>INDEX(tblTeams[Naam],MATCH(tblRenners[[#This Row],[Nr]],tblTeams[Nr],0))</f>
        <v>Rafael Valls</v>
      </c>
      <c r="E83" t="str">
        <f>INDEX(tblTeams[Land],MATCH(tblRenners[[#This Row],[Nr]],tblTeams[Nr],0))</f>
        <v>Spanje</v>
      </c>
      <c r="F83" s="9">
        <f ca="1">SUM(tblRenners[[#This Row],[Etap1]:[Etap21]])</f>
        <v>0</v>
      </c>
      <c r="G83">
        <f ca="1">_xlfn.RANK.EQ(tblRenners[[#This Row],[TotaalPunten]],tblRenners[TotaalPunten])</f>
        <v>27</v>
      </c>
      <c r="H83" t="str">
        <f ca="1">IFERROR(INDEX(tblPunten[Punten],MATCH(tblRenners[[#This Row],[Nr]],INDIRECT("tblUitslagen["&amp;H$4&amp;"]"),0)),"")</f>
        <v/>
      </c>
      <c r="I83" t="str">
        <f ca="1">IFERROR(INDEX(tblPunten[Punten],MATCH(tblRenners[[#This Row],[Nr]],INDIRECT("tblUitslagen["&amp;I$4&amp;"]"),0)),"")</f>
        <v/>
      </c>
      <c r="J83" t="str">
        <f ca="1">IFERROR(INDEX(tblPunten[Punten],MATCH(tblRenners[[#This Row],[Nr]],INDIRECT("tblUitslagen["&amp;J$4&amp;"]"),0)),"")</f>
        <v/>
      </c>
      <c r="K83" t="str">
        <f ca="1">IFERROR(INDEX(tblPunten[Punten],MATCH(tblRenners[[#This Row],[Nr]],INDIRECT("tblUitslagen["&amp;K$4&amp;"]"),0)),"")</f>
        <v/>
      </c>
      <c r="L83" t="str">
        <f ca="1">IFERROR(INDEX(tblPunten[Punten],MATCH(tblRenners[[#This Row],[Nr]],INDIRECT("tblUitslagen["&amp;L$4&amp;"]"),0)),"")</f>
        <v/>
      </c>
      <c r="M83" t="str">
        <f ca="1">IFERROR(INDEX(tblPunten[Punten],MATCH(tblRenners[[#This Row],[Nr]],INDIRECT("tblUitslagen["&amp;M$4&amp;"]"),0)),"")</f>
        <v/>
      </c>
      <c r="N83" t="str">
        <f ca="1">IFERROR(INDEX(tblPunten[Punten],MATCH(tblRenners[[#This Row],[Nr]],INDIRECT("tblUitslagen["&amp;N$4&amp;"]"),0)),"")</f>
        <v/>
      </c>
      <c r="O83" t="str">
        <f ca="1">IFERROR(INDEX(tblPunten[Punten],MATCH(tblRenners[[#This Row],[Nr]],INDIRECT("tblUitslagen["&amp;O$4&amp;"]"),0)),"")</f>
        <v/>
      </c>
      <c r="P83" t="str">
        <f ca="1">IFERROR(INDEX(tblPunten[Punten],MATCH(tblRenners[[#This Row],[Nr]],INDIRECT("tblUitslagen["&amp;P$4&amp;"]"),0)),"")</f>
        <v/>
      </c>
      <c r="Q83" t="str">
        <f ca="1">IFERROR(INDEX(tblPunten[Punten],MATCH(tblRenners[[#This Row],[Nr]],INDIRECT("tblUitslagen["&amp;Q$4&amp;"]"),0)),"")</f>
        <v/>
      </c>
      <c r="R83" t="str">
        <f ca="1">IFERROR(INDEX(tblPunten[Punten],MATCH(tblRenners[[#This Row],[Nr]],INDIRECT("tblUitslagen["&amp;R$4&amp;"]"),0)),"")</f>
        <v/>
      </c>
      <c r="S83" t="str">
        <f ca="1">IFERROR(INDEX(tblPunten[Punten],MATCH(tblRenners[[#This Row],[Nr]],INDIRECT("tblUitslagen["&amp;S$4&amp;"]"),0)),"")</f>
        <v/>
      </c>
      <c r="T83" t="str">
        <f ca="1">IFERROR(INDEX(tblPunten[Punten],MATCH(tblRenners[[#This Row],[Nr]],INDIRECT("tblUitslagen["&amp;T$4&amp;"]"),0)),"")</f>
        <v/>
      </c>
      <c r="U83" t="str">
        <f ca="1">IFERROR(INDEX(tblPunten[Punten],MATCH(tblRenners[[#This Row],[Nr]],INDIRECT("tblUitslagen["&amp;U$4&amp;"]"),0)),"")</f>
        <v/>
      </c>
      <c r="V83" t="str">
        <f ca="1">IFERROR(INDEX(tblPunten[Punten],MATCH(tblRenners[[#This Row],[Nr]],INDIRECT("tblUitslagen["&amp;V$4&amp;"]"),0)),"")</f>
        <v/>
      </c>
      <c r="W83" t="str">
        <f ca="1">IFERROR(INDEX(tblPunten[Punten],MATCH(tblRenners[[#This Row],[Nr]],INDIRECT("tblUitslagen["&amp;W$4&amp;"]"),0)),"")</f>
        <v/>
      </c>
      <c r="X83" t="str">
        <f ca="1">IFERROR(INDEX(tblPunten[Punten],MATCH(tblRenners[[#This Row],[Nr]],INDIRECT("tblUitslagen["&amp;X$4&amp;"]"),0)),"")</f>
        <v/>
      </c>
      <c r="Y83" t="str">
        <f ca="1">IFERROR(INDEX(tblPunten[Punten],MATCH(tblRenners[[#This Row],[Nr]],INDIRECT("tblUitslagen["&amp;Y$4&amp;"]"),0)),"")</f>
        <v/>
      </c>
      <c r="Z83" t="str">
        <f ca="1">IFERROR(INDEX(tblPunten[Punten],MATCH(tblRenners[[#This Row],[Nr]],INDIRECT("tblUitslagen["&amp;Z$4&amp;"]"),0)),"")</f>
        <v/>
      </c>
      <c r="AA83" t="str">
        <f ca="1">IFERROR(INDEX(tblPunten[Punten],MATCH(tblRenners[[#This Row],[Nr]],INDIRECT("tblUitslagen["&amp;AA$4&amp;"]"),0)),"")</f>
        <v/>
      </c>
      <c r="AB83" t="str">
        <f ca="1">IFERROR(INDEX(tblPunten[Punten],MATCH(tblRenners[[#This Row],[Nr]],INDIRECT("tblUitslagen["&amp;AB$4&amp;"]"),0)),"")</f>
        <v/>
      </c>
    </row>
    <row r="84" spans="2:28" x14ac:dyDescent="0.3">
      <c r="B84" t="str">
        <f>INDEX(tblTeams[Naam],MATCH(FLOOR(tblRenners[[#This Row],[Nr]],10),tblTeams[Nr],0))</f>
        <v>EF Pro Cycling</v>
      </c>
      <c r="C84">
        <v>71</v>
      </c>
      <c r="D84" t="str">
        <f>INDEX(tblTeams[Naam],MATCH(tblRenners[[#This Row],[Nr]],tblTeams[Nr],0))</f>
        <v>Rigoberto Urán</v>
      </c>
      <c r="E84" t="str">
        <f>INDEX(tblTeams[Land],MATCH(tblRenners[[#This Row],[Nr]],tblTeams[Nr],0))</f>
        <v>Colombia</v>
      </c>
      <c r="F84" s="9">
        <f ca="1">SUM(tblRenners[[#This Row],[Etap1]:[Etap21]])</f>
        <v>0</v>
      </c>
      <c r="G84">
        <f ca="1">_xlfn.RANK.EQ(tblRenners[[#This Row],[TotaalPunten]],tblRenners[TotaalPunten])</f>
        <v>27</v>
      </c>
      <c r="H84" t="str">
        <f ca="1">IFERROR(INDEX(tblPunten[Punten],MATCH(tblRenners[[#This Row],[Nr]],INDIRECT("tblUitslagen["&amp;H$4&amp;"]"),0)),"")</f>
        <v/>
      </c>
      <c r="I84" t="str">
        <f ca="1">IFERROR(INDEX(tblPunten[Punten],MATCH(tblRenners[[#This Row],[Nr]],INDIRECT("tblUitslagen["&amp;I$4&amp;"]"),0)),"")</f>
        <v/>
      </c>
      <c r="J84" t="str">
        <f ca="1">IFERROR(INDEX(tblPunten[Punten],MATCH(tblRenners[[#This Row],[Nr]],INDIRECT("tblUitslagen["&amp;J$4&amp;"]"),0)),"")</f>
        <v/>
      </c>
      <c r="K84" t="str">
        <f ca="1">IFERROR(INDEX(tblPunten[Punten],MATCH(tblRenners[[#This Row],[Nr]],INDIRECT("tblUitslagen["&amp;K$4&amp;"]"),0)),"")</f>
        <v/>
      </c>
      <c r="L84" t="str">
        <f ca="1">IFERROR(INDEX(tblPunten[Punten],MATCH(tblRenners[[#This Row],[Nr]],INDIRECT("tblUitslagen["&amp;L$4&amp;"]"),0)),"")</f>
        <v/>
      </c>
      <c r="M84" t="str">
        <f ca="1">IFERROR(INDEX(tblPunten[Punten],MATCH(tblRenners[[#This Row],[Nr]],INDIRECT("tblUitslagen["&amp;M$4&amp;"]"),0)),"")</f>
        <v/>
      </c>
      <c r="N84" t="str">
        <f ca="1">IFERROR(INDEX(tblPunten[Punten],MATCH(tblRenners[[#This Row],[Nr]],INDIRECT("tblUitslagen["&amp;N$4&amp;"]"),0)),"")</f>
        <v/>
      </c>
      <c r="O84" t="str">
        <f ca="1">IFERROR(INDEX(tblPunten[Punten],MATCH(tblRenners[[#This Row],[Nr]],INDIRECT("tblUitslagen["&amp;O$4&amp;"]"),0)),"")</f>
        <v/>
      </c>
      <c r="P84" t="str">
        <f ca="1">IFERROR(INDEX(tblPunten[Punten],MATCH(tblRenners[[#This Row],[Nr]],INDIRECT("tblUitslagen["&amp;P$4&amp;"]"),0)),"")</f>
        <v/>
      </c>
      <c r="Q84" t="str">
        <f ca="1">IFERROR(INDEX(tblPunten[Punten],MATCH(tblRenners[[#This Row],[Nr]],INDIRECT("tblUitslagen["&amp;Q$4&amp;"]"),0)),"")</f>
        <v/>
      </c>
      <c r="R84" t="str">
        <f ca="1">IFERROR(INDEX(tblPunten[Punten],MATCH(tblRenners[[#This Row],[Nr]],INDIRECT("tblUitslagen["&amp;R$4&amp;"]"),0)),"")</f>
        <v/>
      </c>
      <c r="S84" t="str">
        <f ca="1">IFERROR(INDEX(tblPunten[Punten],MATCH(tblRenners[[#This Row],[Nr]],INDIRECT("tblUitslagen["&amp;S$4&amp;"]"),0)),"")</f>
        <v/>
      </c>
      <c r="T84" t="str">
        <f ca="1">IFERROR(INDEX(tblPunten[Punten],MATCH(tblRenners[[#This Row],[Nr]],INDIRECT("tblUitslagen["&amp;T$4&amp;"]"),0)),"")</f>
        <v/>
      </c>
      <c r="U84" t="str">
        <f ca="1">IFERROR(INDEX(tblPunten[Punten],MATCH(tblRenners[[#This Row],[Nr]],INDIRECT("tblUitslagen["&amp;U$4&amp;"]"),0)),"")</f>
        <v/>
      </c>
      <c r="V84" t="str">
        <f ca="1">IFERROR(INDEX(tblPunten[Punten],MATCH(tblRenners[[#This Row],[Nr]],INDIRECT("tblUitslagen["&amp;V$4&amp;"]"),0)),"")</f>
        <v/>
      </c>
      <c r="W84" t="str">
        <f ca="1">IFERROR(INDEX(tblPunten[Punten],MATCH(tblRenners[[#This Row],[Nr]],INDIRECT("tblUitslagen["&amp;W$4&amp;"]"),0)),"")</f>
        <v/>
      </c>
      <c r="X84" t="str">
        <f ca="1">IFERROR(INDEX(tblPunten[Punten],MATCH(tblRenners[[#This Row],[Nr]],INDIRECT("tblUitslagen["&amp;X$4&amp;"]"),0)),"")</f>
        <v/>
      </c>
      <c r="Y84" t="str">
        <f ca="1">IFERROR(INDEX(tblPunten[Punten],MATCH(tblRenners[[#This Row],[Nr]],INDIRECT("tblUitslagen["&amp;Y$4&amp;"]"),0)),"")</f>
        <v/>
      </c>
      <c r="Z84" t="str">
        <f ca="1">IFERROR(INDEX(tblPunten[Punten],MATCH(tblRenners[[#This Row],[Nr]],INDIRECT("tblUitslagen["&amp;Z$4&amp;"]"),0)),"")</f>
        <v/>
      </c>
      <c r="AA84" t="str">
        <f ca="1">IFERROR(INDEX(tblPunten[Punten],MATCH(tblRenners[[#This Row],[Nr]],INDIRECT("tblUitslagen["&amp;AA$4&amp;"]"),0)),"")</f>
        <v/>
      </c>
      <c r="AB84" t="str">
        <f ca="1">IFERROR(INDEX(tblPunten[Punten],MATCH(tblRenners[[#This Row],[Nr]],INDIRECT("tblUitslagen["&amp;AB$4&amp;"]"),0)),"")</f>
        <v/>
      </c>
    </row>
    <row r="85" spans="2:28" x14ac:dyDescent="0.3">
      <c r="B85" t="str">
        <f>INDEX(tblTeams[Naam],MATCH(FLOOR(tblRenners[[#This Row],[Nr]],10),tblTeams[Nr],0))</f>
        <v>EF Pro Cycling</v>
      </c>
      <c r="C85">
        <v>73</v>
      </c>
      <c r="D85" t="str">
        <f>INDEX(tblTeams[Naam],MATCH(tblRenners[[#This Row],[Nr]],tblTeams[Nr],0))</f>
        <v>Hugh Carthy</v>
      </c>
      <c r="E85" t="str">
        <f>INDEX(tblTeams[Land],MATCH(tblRenners[[#This Row],[Nr]],tblTeams[Nr],0))</f>
        <v>Groot-Brittannië</v>
      </c>
      <c r="F85" s="9">
        <f ca="1">SUM(tblRenners[[#This Row],[Etap1]:[Etap21]])</f>
        <v>0</v>
      </c>
      <c r="G85">
        <f ca="1">_xlfn.RANK.EQ(tblRenners[[#This Row],[TotaalPunten]],tblRenners[TotaalPunten])</f>
        <v>27</v>
      </c>
      <c r="H85" t="str">
        <f ca="1">IFERROR(INDEX(tblPunten[Punten],MATCH(tblRenners[[#This Row],[Nr]],INDIRECT("tblUitslagen["&amp;H$4&amp;"]"),0)),"")</f>
        <v/>
      </c>
      <c r="I85" t="str">
        <f ca="1">IFERROR(INDEX(tblPunten[Punten],MATCH(tblRenners[[#This Row],[Nr]],INDIRECT("tblUitslagen["&amp;I$4&amp;"]"),0)),"")</f>
        <v/>
      </c>
      <c r="J85" t="str">
        <f ca="1">IFERROR(INDEX(tblPunten[Punten],MATCH(tblRenners[[#This Row],[Nr]],INDIRECT("tblUitslagen["&amp;J$4&amp;"]"),0)),"")</f>
        <v/>
      </c>
      <c r="K85" t="str">
        <f ca="1">IFERROR(INDEX(tblPunten[Punten],MATCH(tblRenners[[#This Row],[Nr]],INDIRECT("tblUitslagen["&amp;K$4&amp;"]"),0)),"")</f>
        <v/>
      </c>
      <c r="L85" t="str">
        <f ca="1">IFERROR(INDEX(tblPunten[Punten],MATCH(tblRenners[[#This Row],[Nr]],INDIRECT("tblUitslagen["&amp;L$4&amp;"]"),0)),"")</f>
        <v/>
      </c>
      <c r="M85" t="str">
        <f ca="1">IFERROR(INDEX(tblPunten[Punten],MATCH(tblRenners[[#This Row],[Nr]],INDIRECT("tblUitslagen["&amp;M$4&amp;"]"),0)),"")</f>
        <v/>
      </c>
      <c r="N85" t="str">
        <f ca="1">IFERROR(INDEX(tblPunten[Punten],MATCH(tblRenners[[#This Row],[Nr]],INDIRECT("tblUitslagen["&amp;N$4&amp;"]"),0)),"")</f>
        <v/>
      </c>
      <c r="O85" t="str">
        <f ca="1">IFERROR(INDEX(tblPunten[Punten],MATCH(tblRenners[[#This Row],[Nr]],INDIRECT("tblUitslagen["&amp;O$4&amp;"]"),0)),"")</f>
        <v/>
      </c>
      <c r="P85" t="str">
        <f ca="1">IFERROR(INDEX(tblPunten[Punten],MATCH(tblRenners[[#This Row],[Nr]],INDIRECT("tblUitslagen["&amp;P$4&amp;"]"),0)),"")</f>
        <v/>
      </c>
      <c r="Q85" t="str">
        <f ca="1">IFERROR(INDEX(tblPunten[Punten],MATCH(tblRenners[[#This Row],[Nr]],INDIRECT("tblUitslagen["&amp;Q$4&amp;"]"),0)),"")</f>
        <v/>
      </c>
      <c r="R85" t="str">
        <f ca="1">IFERROR(INDEX(tblPunten[Punten],MATCH(tblRenners[[#This Row],[Nr]],INDIRECT("tblUitslagen["&amp;R$4&amp;"]"),0)),"")</f>
        <v/>
      </c>
      <c r="S85" t="str">
        <f ca="1">IFERROR(INDEX(tblPunten[Punten],MATCH(tblRenners[[#This Row],[Nr]],INDIRECT("tblUitslagen["&amp;S$4&amp;"]"),0)),"")</f>
        <v/>
      </c>
      <c r="T85" t="str">
        <f ca="1">IFERROR(INDEX(tblPunten[Punten],MATCH(tblRenners[[#This Row],[Nr]],INDIRECT("tblUitslagen["&amp;T$4&amp;"]"),0)),"")</f>
        <v/>
      </c>
      <c r="U85" t="str">
        <f ca="1">IFERROR(INDEX(tblPunten[Punten],MATCH(tblRenners[[#This Row],[Nr]],INDIRECT("tblUitslagen["&amp;U$4&amp;"]"),0)),"")</f>
        <v/>
      </c>
      <c r="V85" t="str">
        <f ca="1">IFERROR(INDEX(tblPunten[Punten],MATCH(tblRenners[[#This Row],[Nr]],INDIRECT("tblUitslagen["&amp;V$4&amp;"]"),0)),"")</f>
        <v/>
      </c>
      <c r="W85" t="str">
        <f ca="1">IFERROR(INDEX(tblPunten[Punten],MATCH(tblRenners[[#This Row],[Nr]],INDIRECT("tblUitslagen["&amp;W$4&amp;"]"),0)),"")</f>
        <v/>
      </c>
      <c r="X85" t="str">
        <f ca="1">IFERROR(INDEX(tblPunten[Punten],MATCH(tblRenners[[#This Row],[Nr]],INDIRECT("tblUitslagen["&amp;X$4&amp;"]"),0)),"")</f>
        <v/>
      </c>
      <c r="Y85" t="str">
        <f ca="1">IFERROR(INDEX(tblPunten[Punten],MATCH(tblRenners[[#This Row],[Nr]],INDIRECT("tblUitslagen["&amp;Y$4&amp;"]"),0)),"")</f>
        <v/>
      </c>
      <c r="Z85" t="str">
        <f ca="1">IFERROR(INDEX(tblPunten[Punten],MATCH(tblRenners[[#This Row],[Nr]],INDIRECT("tblUitslagen["&amp;Z$4&amp;"]"),0)),"")</f>
        <v/>
      </c>
      <c r="AA85" t="str">
        <f ca="1">IFERROR(INDEX(tblPunten[Punten],MATCH(tblRenners[[#This Row],[Nr]],INDIRECT("tblUitslagen["&amp;AA$4&amp;"]"),0)),"")</f>
        <v/>
      </c>
      <c r="AB85" t="str">
        <f ca="1">IFERROR(INDEX(tblPunten[Punten],MATCH(tblRenners[[#This Row],[Nr]],INDIRECT("tblUitslagen["&amp;AB$4&amp;"]"),0)),"")</f>
        <v/>
      </c>
    </row>
    <row r="86" spans="2:28" x14ac:dyDescent="0.3">
      <c r="B86" t="str">
        <f>INDEX(tblTeams[Naam],MATCH(FLOOR(tblRenners[[#This Row],[Nr]],10),tblTeams[Nr],0))</f>
        <v>EF Pro Cycling</v>
      </c>
      <c r="C86">
        <v>75</v>
      </c>
      <c r="D86" t="str">
        <f>INDEX(tblTeams[Naam],MATCH(tblRenners[[#This Row],[Nr]],tblTeams[Nr],0))</f>
        <v>Jens Keukeleire</v>
      </c>
      <c r="E86" t="str">
        <f>INDEX(tblTeams[Land],MATCH(tblRenners[[#This Row],[Nr]],tblTeams[Nr],0))</f>
        <v>België</v>
      </c>
      <c r="F86" s="9">
        <f ca="1">SUM(tblRenners[[#This Row],[Etap1]:[Etap21]])</f>
        <v>0</v>
      </c>
      <c r="G86">
        <f ca="1">_xlfn.RANK.EQ(tblRenners[[#This Row],[TotaalPunten]],tblRenners[TotaalPunten])</f>
        <v>27</v>
      </c>
      <c r="H86" t="str">
        <f ca="1">IFERROR(INDEX(tblPunten[Punten],MATCH(tblRenners[[#This Row],[Nr]],INDIRECT("tblUitslagen["&amp;H$4&amp;"]"),0)),"")</f>
        <v/>
      </c>
      <c r="I86" t="str">
        <f ca="1">IFERROR(INDEX(tblPunten[Punten],MATCH(tblRenners[[#This Row],[Nr]],INDIRECT("tblUitslagen["&amp;I$4&amp;"]"),0)),"")</f>
        <v/>
      </c>
      <c r="J86" t="str">
        <f ca="1">IFERROR(INDEX(tblPunten[Punten],MATCH(tblRenners[[#This Row],[Nr]],INDIRECT("tblUitslagen["&amp;J$4&amp;"]"),0)),"")</f>
        <v/>
      </c>
      <c r="K86" t="str">
        <f ca="1">IFERROR(INDEX(tblPunten[Punten],MATCH(tblRenners[[#This Row],[Nr]],INDIRECT("tblUitslagen["&amp;K$4&amp;"]"),0)),"")</f>
        <v/>
      </c>
      <c r="L86" t="str">
        <f ca="1">IFERROR(INDEX(tblPunten[Punten],MATCH(tblRenners[[#This Row],[Nr]],INDIRECT("tblUitslagen["&amp;L$4&amp;"]"),0)),"")</f>
        <v/>
      </c>
      <c r="M86" t="str">
        <f ca="1">IFERROR(INDEX(tblPunten[Punten],MATCH(tblRenners[[#This Row],[Nr]],INDIRECT("tblUitslagen["&amp;M$4&amp;"]"),0)),"")</f>
        <v/>
      </c>
      <c r="N86" t="str">
        <f ca="1">IFERROR(INDEX(tblPunten[Punten],MATCH(tblRenners[[#This Row],[Nr]],INDIRECT("tblUitslagen["&amp;N$4&amp;"]"),0)),"")</f>
        <v/>
      </c>
      <c r="O86" t="str">
        <f ca="1">IFERROR(INDEX(tblPunten[Punten],MATCH(tblRenners[[#This Row],[Nr]],INDIRECT("tblUitslagen["&amp;O$4&amp;"]"),0)),"")</f>
        <v/>
      </c>
      <c r="P86" t="str">
        <f ca="1">IFERROR(INDEX(tblPunten[Punten],MATCH(tblRenners[[#This Row],[Nr]],INDIRECT("tblUitslagen["&amp;P$4&amp;"]"),0)),"")</f>
        <v/>
      </c>
      <c r="Q86" t="str">
        <f ca="1">IFERROR(INDEX(tblPunten[Punten],MATCH(tblRenners[[#This Row],[Nr]],INDIRECT("tblUitslagen["&amp;Q$4&amp;"]"),0)),"")</f>
        <v/>
      </c>
      <c r="R86" t="str">
        <f ca="1">IFERROR(INDEX(tblPunten[Punten],MATCH(tblRenners[[#This Row],[Nr]],INDIRECT("tblUitslagen["&amp;R$4&amp;"]"),0)),"")</f>
        <v/>
      </c>
      <c r="S86" t="str">
        <f ca="1">IFERROR(INDEX(tblPunten[Punten],MATCH(tblRenners[[#This Row],[Nr]],INDIRECT("tblUitslagen["&amp;S$4&amp;"]"),0)),"")</f>
        <v/>
      </c>
      <c r="T86" t="str">
        <f ca="1">IFERROR(INDEX(tblPunten[Punten],MATCH(tblRenners[[#This Row],[Nr]],INDIRECT("tblUitslagen["&amp;T$4&amp;"]"),0)),"")</f>
        <v/>
      </c>
      <c r="U86" t="str">
        <f ca="1">IFERROR(INDEX(tblPunten[Punten],MATCH(tblRenners[[#This Row],[Nr]],INDIRECT("tblUitslagen["&amp;U$4&amp;"]"),0)),"")</f>
        <v/>
      </c>
      <c r="V86" t="str">
        <f ca="1">IFERROR(INDEX(tblPunten[Punten],MATCH(tblRenners[[#This Row],[Nr]],INDIRECT("tblUitslagen["&amp;V$4&amp;"]"),0)),"")</f>
        <v/>
      </c>
      <c r="W86" t="str">
        <f ca="1">IFERROR(INDEX(tblPunten[Punten],MATCH(tblRenners[[#This Row],[Nr]],INDIRECT("tblUitslagen["&amp;W$4&amp;"]"),0)),"")</f>
        <v/>
      </c>
      <c r="X86" t="str">
        <f ca="1">IFERROR(INDEX(tblPunten[Punten],MATCH(tblRenners[[#This Row],[Nr]],INDIRECT("tblUitslagen["&amp;X$4&amp;"]"),0)),"")</f>
        <v/>
      </c>
      <c r="Y86" t="str">
        <f ca="1">IFERROR(INDEX(tblPunten[Punten],MATCH(tblRenners[[#This Row],[Nr]],INDIRECT("tblUitslagen["&amp;Y$4&amp;"]"),0)),"")</f>
        <v/>
      </c>
      <c r="Z86" t="str">
        <f ca="1">IFERROR(INDEX(tblPunten[Punten],MATCH(tblRenners[[#This Row],[Nr]],INDIRECT("tblUitslagen["&amp;Z$4&amp;"]"),0)),"")</f>
        <v/>
      </c>
      <c r="AA86" t="str">
        <f ca="1">IFERROR(INDEX(tblPunten[Punten],MATCH(tblRenners[[#This Row],[Nr]],INDIRECT("tblUitslagen["&amp;AA$4&amp;"]"),0)),"")</f>
        <v/>
      </c>
      <c r="AB86" t="str">
        <f ca="1">IFERROR(INDEX(tblPunten[Punten],MATCH(tblRenners[[#This Row],[Nr]],INDIRECT("tblUitslagen["&amp;AB$4&amp;"]"),0)),"")</f>
        <v/>
      </c>
    </row>
    <row r="87" spans="2:28" x14ac:dyDescent="0.3">
      <c r="B87" t="str">
        <f>INDEX(tblTeams[Naam],MATCH(FLOOR(tblRenners[[#This Row],[Nr]],10),tblTeams[Nr],0))</f>
        <v>EF Pro Cycling</v>
      </c>
      <c r="C87">
        <v>76</v>
      </c>
      <c r="D87" t="str">
        <f>INDEX(tblTeams[Naam],MATCH(tblRenners[[#This Row],[Nr]],tblTeams[Nr],0))</f>
        <v>Daniel Felipe Martínez</v>
      </c>
      <c r="E87" t="str">
        <f>INDEX(tblTeams[Land],MATCH(tblRenners[[#This Row],[Nr]],tblTeams[Nr],0))</f>
        <v>Colombia</v>
      </c>
      <c r="F87" s="9">
        <f ca="1">SUM(tblRenners[[#This Row],[Etap1]:[Etap21]])</f>
        <v>0</v>
      </c>
      <c r="G87">
        <f ca="1">_xlfn.RANK.EQ(tblRenners[[#This Row],[TotaalPunten]],tblRenners[TotaalPunten])</f>
        <v>27</v>
      </c>
      <c r="H87" t="str">
        <f ca="1">IFERROR(INDEX(tblPunten[Punten],MATCH(tblRenners[[#This Row],[Nr]],INDIRECT("tblUitslagen["&amp;H$4&amp;"]"),0)),"")</f>
        <v/>
      </c>
      <c r="I87" t="str">
        <f ca="1">IFERROR(INDEX(tblPunten[Punten],MATCH(tblRenners[[#This Row],[Nr]],INDIRECT("tblUitslagen["&amp;I$4&amp;"]"),0)),"")</f>
        <v/>
      </c>
      <c r="J87" t="str">
        <f ca="1">IFERROR(INDEX(tblPunten[Punten],MATCH(tblRenners[[#This Row],[Nr]],INDIRECT("tblUitslagen["&amp;J$4&amp;"]"),0)),"")</f>
        <v/>
      </c>
      <c r="K87" t="str">
        <f ca="1">IFERROR(INDEX(tblPunten[Punten],MATCH(tblRenners[[#This Row],[Nr]],INDIRECT("tblUitslagen["&amp;K$4&amp;"]"),0)),"")</f>
        <v/>
      </c>
      <c r="L87" t="str">
        <f ca="1">IFERROR(INDEX(tblPunten[Punten],MATCH(tblRenners[[#This Row],[Nr]],INDIRECT("tblUitslagen["&amp;L$4&amp;"]"),0)),"")</f>
        <v/>
      </c>
      <c r="M87" t="str">
        <f ca="1">IFERROR(INDEX(tblPunten[Punten],MATCH(tblRenners[[#This Row],[Nr]],INDIRECT("tblUitslagen["&amp;M$4&amp;"]"),0)),"")</f>
        <v/>
      </c>
      <c r="N87" t="str">
        <f ca="1">IFERROR(INDEX(tblPunten[Punten],MATCH(tblRenners[[#This Row],[Nr]],INDIRECT("tblUitslagen["&amp;N$4&amp;"]"),0)),"")</f>
        <v/>
      </c>
      <c r="O87" t="str">
        <f ca="1">IFERROR(INDEX(tblPunten[Punten],MATCH(tblRenners[[#This Row],[Nr]],INDIRECT("tblUitslagen["&amp;O$4&amp;"]"),0)),"")</f>
        <v/>
      </c>
      <c r="P87" t="str">
        <f ca="1">IFERROR(INDEX(tblPunten[Punten],MATCH(tblRenners[[#This Row],[Nr]],INDIRECT("tblUitslagen["&amp;P$4&amp;"]"),0)),"")</f>
        <v/>
      </c>
      <c r="Q87" t="str">
        <f ca="1">IFERROR(INDEX(tblPunten[Punten],MATCH(tblRenners[[#This Row],[Nr]],INDIRECT("tblUitslagen["&amp;Q$4&amp;"]"),0)),"")</f>
        <v/>
      </c>
      <c r="R87" t="str">
        <f ca="1">IFERROR(INDEX(tblPunten[Punten],MATCH(tblRenners[[#This Row],[Nr]],INDIRECT("tblUitslagen["&amp;R$4&amp;"]"),0)),"")</f>
        <v/>
      </c>
      <c r="S87" t="str">
        <f ca="1">IFERROR(INDEX(tblPunten[Punten],MATCH(tblRenners[[#This Row],[Nr]],INDIRECT("tblUitslagen["&amp;S$4&amp;"]"),0)),"")</f>
        <v/>
      </c>
      <c r="T87" t="str">
        <f ca="1">IFERROR(INDEX(tblPunten[Punten],MATCH(tblRenners[[#This Row],[Nr]],INDIRECT("tblUitslagen["&amp;T$4&amp;"]"),0)),"")</f>
        <v/>
      </c>
      <c r="U87" t="str">
        <f ca="1">IFERROR(INDEX(tblPunten[Punten],MATCH(tblRenners[[#This Row],[Nr]],INDIRECT("tblUitslagen["&amp;U$4&amp;"]"),0)),"")</f>
        <v/>
      </c>
      <c r="V87" t="str">
        <f ca="1">IFERROR(INDEX(tblPunten[Punten],MATCH(tblRenners[[#This Row],[Nr]],INDIRECT("tblUitslagen["&amp;V$4&amp;"]"),0)),"")</f>
        <v/>
      </c>
      <c r="W87" t="str">
        <f ca="1">IFERROR(INDEX(tblPunten[Punten],MATCH(tblRenners[[#This Row],[Nr]],INDIRECT("tblUitslagen["&amp;W$4&amp;"]"),0)),"")</f>
        <v/>
      </c>
      <c r="X87" t="str">
        <f ca="1">IFERROR(INDEX(tblPunten[Punten],MATCH(tblRenners[[#This Row],[Nr]],INDIRECT("tblUitslagen["&amp;X$4&amp;"]"),0)),"")</f>
        <v/>
      </c>
      <c r="Y87" t="str">
        <f ca="1">IFERROR(INDEX(tblPunten[Punten],MATCH(tblRenners[[#This Row],[Nr]],INDIRECT("tblUitslagen["&amp;Y$4&amp;"]"),0)),"")</f>
        <v/>
      </c>
      <c r="Z87" t="str">
        <f ca="1">IFERROR(INDEX(tblPunten[Punten],MATCH(tblRenners[[#This Row],[Nr]],INDIRECT("tblUitslagen["&amp;Z$4&amp;"]"),0)),"")</f>
        <v/>
      </c>
      <c r="AA87" t="str">
        <f ca="1">IFERROR(INDEX(tblPunten[Punten],MATCH(tblRenners[[#This Row],[Nr]],INDIRECT("tblUitslagen["&amp;AA$4&amp;"]"),0)),"")</f>
        <v/>
      </c>
      <c r="AB87" t="str">
        <f ca="1">IFERROR(INDEX(tblPunten[Punten],MATCH(tblRenners[[#This Row],[Nr]],INDIRECT("tblUitslagen["&amp;AB$4&amp;"]"),0)),"")</f>
        <v/>
      </c>
    </row>
    <row r="88" spans="2:28" x14ac:dyDescent="0.3">
      <c r="B88" t="str">
        <f>INDEX(tblTeams[Naam],MATCH(FLOOR(tblRenners[[#This Row],[Nr]],10),tblTeams[Nr],0))</f>
        <v>EF Pro Cycling</v>
      </c>
      <c r="C88">
        <v>77</v>
      </c>
      <c r="D88" t="str">
        <f>INDEX(tblTeams[Naam],MATCH(tblRenners[[#This Row],[Nr]],tblTeams[Nr],0))</f>
        <v>Neilson Powless</v>
      </c>
      <c r="E88" t="str">
        <f>INDEX(tblTeams[Land],MATCH(tblRenners[[#This Row],[Nr]],tblTeams[Nr],0))</f>
        <v>Verenigde Staten</v>
      </c>
      <c r="F88" s="9">
        <f ca="1">SUM(tblRenners[[#This Row],[Etap1]:[Etap21]])</f>
        <v>0</v>
      </c>
      <c r="G88">
        <f ca="1">_xlfn.RANK.EQ(tblRenners[[#This Row],[TotaalPunten]],tblRenners[TotaalPunten])</f>
        <v>27</v>
      </c>
      <c r="H88" t="str">
        <f ca="1">IFERROR(INDEX(tblPunten[Punten],MATCH(tblRenners[[#This Row],[Nr]],INDIRECT("tblUitslagen["&amp;H$4&amp;"]"),0)),"")</f>
        <v/>
      </c>
      <c r="I88" t="str">
        <f ca="1">IFERROR(INDEX(tblPunten[Punten],MATCH(tblRenners[[#This Row],[Nr]],INDIRECT("tblUitslagen["&amp;I$4&amp;"]"),0)),"")</f>
        <v/>
      </c>
      <c r="J88" t="str">
        <f ca="1">IFERROR(INDEX(tblPunten[Punten],MATCH(tblRenners[[#This Row],[Nr]],INDIRECT("tblUitslagen["&amp;J$4&amp;"]"),0)),"")</f>
        <v/>
      </c>
      <c r="K88" t="str">
        <f ca="1">IFERROR(INDEX(tblPunten[Punten],MATCH(tblRenners[[#This Row],[Nr]],INDIRECT("tblUitslagen["&amp;K$4&amp;"]"),0)),"")</f>
        <v/>
      </c>
      <c r="L88" t="str">
        <f ca="1">IFERROR(INDEX(tblPunten[Punten],MATCH(tblRenners[[#This Row],[Nr]],INDIRECT("tblUitslagen["&amp;L$4&amp;"]"),0)),"")</f>
        <v/>
      </c>
      <c r="M88" t="str">
        <f ca="1">IFERROR(INDEX(tblPunten[Punten],MATCH(tblRenners[[#This Row],[Nr]],INDIRECT("tblUitslagen["&amp;M$4&amp;"]"),0)),"")</f>
        <v/>
      </c>
      <c r="N88" t="str">
        <f ca="1">IFERROR(INDEX(tblPunten[Punten],MATCH(tblRenners[[#This Row],[Nr]],INDIRECT("tblUitslagen["&amp;N$4&amp;"]"),0)),"")</f>
        <v/>
      </c>
      <c r="O88" t="str">
        <f ca="1">IFERROR(INDEX(tblPunten[Punten],MATCH(tblRenners[[#This Row],[Nr]],INDIRECT("tblUitslagen["&amp;O$4&amp;"]"),0)),"")</f>
        <v/>
      </c>
      <c r="P88" t="str">
        <f ca="1">IFERROR(INDEX(tblPunten[Punten],MATCH(tblRenners[[#This Row],[Nr]],INDIRECT("tblUitslagen["&amp;P$4&amp;"]"),0)),"")</f>
        <v/>
      </c>
      <c r="Q88" t="str">
        <f ca="1">IFERROR(INDEX(tblPunten[Punten],MATCH(tblRenners[[#This Row],[Nr]],INDIRECT("tblUitslagen["&amp;Q$4&amp;"]"),0)),"")</f>
        <v/>
      </c>
      <c r="R88" t="str">
        <f ca="1">IFERROR(INDEX(tblPunten[Punten],MATCH(tblRenners[[#This Row],[Nr]],INDIRECT("tblUitslagen["&amp;R$4&amp;"]"),0)),"")</f>
        <v/>
      </c>
      <c r="S88" t="str">
        <f ca="1">IFERROR(INDEX(tblPunten[Punten],MATCH(tblRenners[[#This Row],[Nr]],INDIRECT("tblUitslagen["&amp;S$4&amp;"]"),0)),"")</f>
        <v/>
      </c>
      <c r="T88" t="str">
        <f ca="1">IFERROR(INDEX(tblPunten[Punten],MATCH(tblRenners[[#This Row],[Nr]],INDIRECT("tblUitslagen["&amp;T$4&amp;"]"),0)),"")</f>
        <v/>
      </c>
      <c r="U88" t="str">
        <f ca="1">IFERROR(INDEX(tblPunten[Punten],MATCH(tblRenners[[#This Row],[Nr]],INDIRECT("tblUitslagen["&amp;U$4&amp;"]"),0)),"")</f>
        <v/>
      </c>
      <c r="V88" t="str">
        <f ca="1">IFERROR(INDEX(tblPunten[Punten],MATCH(tblRenners[[#This Row],[Nr]],INDIRECT("tblUitslagen["&amp;V$4&amp;"]"),0)),"")</f>
        <v/>
      </c>
      <c r="W88" t="str">
        <f ca="1">IFERROR(INDEX(tblPunten[Punten],MATCH(tblRenners[[#This Row],[Nr]],INDIRECT("tblUitslagen["&amp;W$4&amp;"]"),0)),"")</f>
        <v/>
      </c>
      <c r="X88" t="str">
        <f ca="1">IFERROR(INDEX(tblPunten[Punten],MATCH(tblRenners[[#This Row],[Nr]],INDIRECT("tblUitslagen["&amp;X$4&amp;"]"),0)),"")</f>
        <v/>
      </c>
      <c r="Y88" t="str">
        <f ca="1">IFERROR(INDEX(tblPunten[Punten],MATCH(tblRenners[[#This Row],[Nr]],INDIRECT("tblUitslagen["&amp;Y$4&amp;"]"),0)),"")</f>
        <v/>
      </c>
      <c r="Z88" t="str">
        <f ca="1">IFERROR(INDEX(tblPunten[Punten],MATCH(tblRenners[[#This Row],[Nr]],INDIRECT("tblUitslagen["&amp;Z$4&amp;"]"),0)),"")</f>
        <v/>
      </c>
      <c r="AA88" t="str">
        <f ca="1">IFERROR(INDEX(tblPunten[Punten],MATCH(tblRenners[[#This Row],[Nr]],INDIRECT("tblUitslagen["&amp;AA$4&amp;"]"),0)),"")</f>
        <v/>
      </c>
      <c r="AB88" t="str">
        <f ca="1">IFERROR(INDEX(tblPunten[Punten],MATCH(tblRenners[[#This Row],[Nr]],INDIRECT("tblUitslagen["&amp;AB$4&amp;"]"),0)),"")</f>
        <v/>
      </c>
    </row>
    <row r="89" spans="2:28" x14ac:dyDescent="0.3">
      <c r="B89" t="str">
        <f>INDEX(tblTeams[Naam],MATCH(FLOOR(tblRenners[[#This Row],[Nr]],10),tblTeams[Nr],0))</f>
        <v>EF Pro Cycling</v>
      </c>
      <c r="C89">
        <v>78</v>
      </c>
      <c r="D89" t="str">
        <f>INDEX(tblTeams[Naam],MATCH(tblRenners[[#This Row],[Nr]],tblTeams[Nr],0))</f>
        <v>Tejay van Garderen</v>
      </c>
      <c r="E89" t="str">
        <f>INDEX(tblTeams[Land],MATCH(tblRenners[[#This Row],[Nr]],tblTeams[Nr],0))</f>
        <v>Verenigde Staten</v>
      </c>
      <c r="F89" s="9">
        <f ca="1">SUM(tblRenners[[#This Row],[Etap1]:[Etap21]])</f>
        <v>0</v>
      </c>
      <c r="G89">
        <f ca="1">_xlfn.RANK.EQ(tblRenners[[#This Row],[TotaalPunten]],tblRenners[TotaalPunten])</f>
        <v>27</v>
      </c>
      <c r="H89" t="str">
        <f ca="1">IFERROR(INDEX(tblPunten[Punten],MATCH(tblRenners[[#This Row],[Nr]],INDIRECT("tblUitslagen["&amp;H$4&amp;"]"),0)),"")</f>
        <v/>
      </c>
      <c r="I89" t="str">
        <f ca="1">IFERROR(INDEX(tblPunten[Punten],MATCH(tblRenners[[#This Row],[Nr]],INDIRECT("tblUitslagen["&amp;I$4&amp;"]"),0)),"")</f>
        <v/>
      </c>
      <c r="J89" t="str">
        <f ca="1">IFERROR(INDEX(tblPunten[Punten],MATCH(tblRenners[[#This Row],[Nr]],INDIRECT("tblUitslagen["&amp;J$4&amp;"]"),0)),"")</f>
        <v/>
      </c>
      <c r="K89" t="str">
        <f ca="1">IFERROR(INDEX(tblPunten[Punten],MATCH(tblRenners[[#This Row],[Nr]],INDIRECT("tblUitslagen["&amp;K$4&amp;"]"),0)),"")</f>
        <v/>
      </c>
      <c r="L89" t="str">
        <f ca="1">IFERROR(INDEX(tblPunten[Punten],MATCH(tblRenners[[#This Row],[Nr]],INDIRECT("tblUitslagen["&amp;L$4&amp;"]"),0)),"")</f>
        <v/>
      </c>
      <c r="M89" t="str">
        <f ca="1">IFERROR(INDEX(tblPunten[Punten],MATCH(tblRenners[[#This Row],[Nr]],INDIRECT("tblUitslagen["&amp;M$4&amp;"]"),0)),"")</f>
        <v/>
      </c>
      <c r="N89" t="str">
        <f ca="1">IFERROR(INDEX(tblPunten[Punten],MATCH(tblRenners[[#This Row],[Nr]],INDIRECT("tblUitslagen["&amp;N$4&amp;"]"),0)),"")</f>
        <v/>
      </c>
      <c r="O89" t="str">
        <f ca="1">IFERROR(INDEX(tblPunten[Punten],MATCH(tblRenners[[#This Row],[Nr]],INDIRECT("tblUitslagen["&amp;O$4&amp;"]"),0)),"")</f>
        <v/>
      </c>
      <c r="P89" t="str">
        <f ca="1">IFERROR(INDEX(tblPunten[Punten],MATCH(tblRenners[[#This Row],[Nr]],INDIRECT("tblUitslagen["&amp;P$4&amp;"]"),0)),"")</f>
        <v/>
      </c>
      <c r="Q89" t="str">
        <f ca="1">IFERROR(INDEX(tblPunten[Punten],MATCH(tblRenners[[#This Row],[Nr]],INDIRECT("tblUitslagen["&amp;Q$4&amp;"]"),0)),"")</f>
        <v/>
      </c>
      <c r="R89" t="str">
        <f ca="1">IFERROR(INDEX(tblPunten[Punten],MATCH(tblRenners[[#This Row],[Nr]],INDIRECT("tblUitslagen["&amp;R$4&amp;"]"),0)),"")</f>
        <v/>
      </c>
      <c r="S89" t="str">
        <f ca="1">IFERROR(INDEX(tblPunten[Punten],MATCH(tblRenners[[#This Row],[Nr]],INDIRECT("tblUitslagen["&amp;S$4&amp;"]"),0)),"")</f>
        <v/>
      </c>
      <c r="T89" t="str">
        <f ca="1">IFERROR(INDEX(tblPunten[Punten],MATCH(tblRenners[[#This Row],[Nr]],INDIRECT("tblUitslagen["&amp;T$4&amp;"]"),0)),"")</f>
        <v/>
      </c>
      <c r="U89" t="str">
        <f ca="1">IFERROR(INDEX(tblPunten[Punten],MATCH(tblRenners[[#This Row],[Nr]],INDIRECT("tblUitslagen["&amp;U$4&amp;"]"),0)),"")</f>
        <v/>
      </c>
      <c r="V89" t="str">
        <f ca="1">IFERROR(INDEX(tblPunten[Punten],MATCH(tblRenners[[#This Row],[Nr]],INDIRECT("tblUitslagen["&amp;V$4&amp;"]"),0)),"")</f>
        <v/>
      </c>
      <c r="W89" t="str">
        <f ca="1">IFERROR(INDEX(tblPunten[Punten],MATCH(tblRenners[[#This Row],[Nr]],INDIRECT("tblUitslagen["&amp;W$4&amp;"]"),0)),"")</f>
        <v/>
      </c>
      <c r="X89" t="str">
        <f ca="1">IFERROR(INDEX(tblPunten[Punten],MATCH(tblRenners[[#This Row],[Nr]],INDIRECT("tblUitslagen["&amp;X$4&amp;"]"),0)),"")</f>
        <v/>
      </c>
      <c r="Y89" t="str">
        <f ca="1">IFERROR(INDEX(tblPunten[Punten],MATCH(tblRenners[[#This Row],[Nr]],INDIRECT("tblUitslagen["&amp;Y$4&amp;"]"),0)),"")</f>
        <v/>
      </c>
      <c r="Z89" t="str">
        <f ca="1">IFERROR(INDEX(tblPunten[Punten],MATCH(tblRenners[[#This Row],[Nr]],INDIRECT("tblUitslagen["&amp;Z$4&amp;"]"),0)),"")</f>
        <v/>
      </c>
      <c r="AA89" t="str">
        <f ca="1">IFERROR(INDEX(tblPunten[Punten],MATCH(tblRenners[[#This Row],[Nr]],INDIRECT("tblUitslagen["&amp;AA$4&amp;"]"),0)),"")</f>
        <v/>
      </c>
      <c r="AB89" t="str">
        <f ca="1">IFERROR(INDEX(tblPunten[Punten],MATCH(tblRenners[[#This Row],[Nr]],INDIRECT("tblUitslagen["&amp;AB$4&amp;"]"),0)),"")</f>
        <v/>
      </c>
    </row>
    <row r="90" spans="2:28" x14ac:dyDescent="0.3">
      <c r="B90" t="str">
        <f>INDEX(tblTeams[Naam],MATCH(FLOOR(tblRenners[[#This Row],[Nr]],10),tblTeams[Nr],0))</f>
        <v>Arkéa-Samsic</v>
      </c>
      <c r="C90">
        <v>81</v>
      </c>
      <c r="D90" t="str">
        <f>INDEX(tblTeams[Naam],MATCH(tblRenners[[#This Row],[Nr]],tblTeams[Nr],0))</f>
        <v>Nairo Quintana</v>
      </c>
      <c r="E90" t="str">
        <f>INDEX(tblTeams[Land],MATCH(tblRenners[[#This Row],[Nr]],tblTeams[Nr],0))</f>
        <v>Colombia</v>
      </c>
      <c r="F90" s="9">
        <f ca="1">SUM(tblRenners[[#This Row],[Etap1]:[Etap21]])</f>
        <v>0</v>
      </c>
      <c r="G90">
        <f ca="1">_xlfn.RANK.EQ(tblRenners[[#This Row],[TotaalPunten]],tblRenners[TotaalPunten])</f>
        <v>27</v>
      </c>
      <c r="H90" t="str">
        <f ca="1">IFERROR(INDEX(tblPunten[Punten],MATCH(tblRenners[[#This Row],[Nr]],INDIRECT("tblUitslagen["&amp;H$4&amp;"]"),0)),"")</f>
        <v/>
      </c>
      <c r="I90" t="str">
        <f ca="1">IFERROR(INDEX(tblPunten[Punten],MATCH(tblRenners[[#This Row],[Nr]],INDIRECT("tblUitslagen["&amp;I$4&amp;"]"),0)),"")</f>
        <v/>
      </c>
      <c r="J90" t="str">
        <f ca="1">IFERROR(INDEX(tblPunten[Punten],MATCH(tblRenners[[#This Row],[Nr]],INDIRECT("tblUitslagen["&amp;J$4&amp;"]"),0)),"")</f>
        <v/>
      </c>
      <c r="K90" t="str">
        <f ca="1">IFERROR(INDEX(tblPunten[Punten],MATCH(tblRenners[[#This Row],[Nr]],INDIRECT("tblUitslagen["&amp;K$4&amp;"]"),0)),"")</f>
        <v/>
      </c>
      <c r="L90" t="str">
        <f ca="1">IFERROR(INDEX(tblPunten[Punten],MATCH(tblRenners[[#This Row],[Nr]],INDIRECT("tblUitslagen["&amp;L$4&amp;"]"),0)),"")</f>
        <v/>
      </c>
      <c r="M90" t="str">
        <f ca="1">IFERROR(INDEX(tblPunten[Punten],MATCH(tblRenners[[#This Row],[Nr]],INDIRECT("tblUitslagen["&amp;M$4&amp;"]"),0)),"")</f>
        <v/>
      </c>
      <c r="N90" t="str">
        <f ca="1">IFERROR(INDEX(tblPunten[Punten],MATCH(tblRenners[[#This Row],[Nr]],INDIRECT("tblUitslagen["&amp;N$4&amp;"]"),0)),"")</f>
        <v/>
      </c>
      <c r="O90" t="str">
        <f ca="1">IFERROR(INDEX(tblPunten[Punten],MATCH(tblRenners[[#This Row],[Nr]],INDIRECT("tblUitslagen["&amp;O$4&amp;"]"),0)),"")</f>
        <v/>
      </c>
      <c r="P90" t="str">
        <f ca="1">IFERROR(INDEX(tblPunten[Punten],MATCH(tblRenners[[#This Row],[Nr]],INDIRECT("tblUitslagen["&amp;P$4&amp;"]"),0)),"")</f>
        <v/>
      </c>
      <c r="Q90" t="str">
        <f ca="1">IFERROR(INDEX(tblPunten[Punten],MATCH(tblRenners[[#This Row],[Nr]],INDIRECT("tblUitslagen["&amp;Q$4&amp;"]"),0)),"")</f>
        <v/>
      </c>
      <c r="R90" t="str">
        <f ca="1">IFERROR(INDEX(tblPunten[Punten],MATCH(tblRenners[[#This Row],[Nr]],INDIRECT("tblUitslagen["&amp;R$4&amp;"]"),0)),"")</f>
        <v/>
      </c>
      <c r="S90" t="str">
        <f ca="1">IFERROR(INDEX(tblPunten[Punten],MATCH(tblRenners[[#This Row],[Nr]],INDIRECT("tblUitslagen["&amp;S$4&amp;"]"),0)),"")</f>
        <v/>
      </c>
      <c r="T90" t="str">
        <f ca="1">IFERROR(INDEX(tblPunten[Punten],MATCH(tblRenners[[#This Row],[Nr]],INDIRECT("tblUitslagen["&amp;T$4&amp;"]"),0)),"")</f>
        <v/>
      </c>
      <c r="U90" t="str">
        <f ca="1">IFERROR(INDEX(tblPunten[Punten],MATCH(tblRenners[[#This Row],[Nr]],INDIRECT("tblUitslagen["&amp;U$4&amp;"]"),0)),"")</f>
        <v/>
      </c>
      <c r="V90" t="str">
        <f ca="1">IFERROR(INDEX(tblPunten[Punten],MATCH(tblRenners[[#This Row],[Nr]],INDIRECT("tblUitslagen["&amp;V$4&amp;"]"),0)),"")</f>
        <v/>
      </c>
      <c r="W90" t="str">
        <f ca="1">IFERROR(INDEX(tblPunten[Punten],MATCH(tblRenners[[#This Row],[Nr]],INDIRECT("tblUitslagen["&amp;W$4&amp;"]"),0)),"")</f>
        <v/>
      </c>
      <c r="X90" t="str">
        <f ca="1">IFERROR(INDEX(tblPunten[Punten],MATCH(tblRenners[[#This Row],[Nr]],INDIRECT("tblUitslagen["&amp;X$4&amp;"]"),0)),"")</f>
        <v/>
      </c>
      <c r="Y90" t="str">
        <f ca="1">IFERROR(INDEX(tblPunten[Punten],MATCH(tblRenners[[#This Row],[Nr]],INDIRECT("tblUitslagen["&amp;Y$4&amp;"]"),0)),"")</f>
        <v/>
      </c>
      <c r="Z90" t="str">
        <f ca="1">IFERROR(INDEX(tblPunten[Punten],MATCH(tblRenners[[#This Row],[Nr]],INDIRECT("tblUitslagen["&amp;Z$4&amp;"]"),0)),"")</f>
        <v/>
      </c>
      <c r="AA90" t="str">
        <f ca="1">IFERROR(INDEX(tblPunten[Punten],MATCH(tblRenners[[#This Row],[Nr]],INDIRECT("tblUitslagen["&amp;AA$4&amp;"]"),0)),"")</f>
        <v/>
      </c>
      <c r="AB90" t="str">
        <f ca="1">IFERROR(INDEX(tblPunten[Punten],MATCH(tblRenners[[#This Row],[Nr]],INDIRECT("tblUitslagen["&amp;AB$4&amp;"]"),0)),"")</f>
        <v/>
      </c>
    </row>
    <row r="91" spans="2:28" x14ac:dyDescent="0.3">
      <c r="B91" t="str">
        <f>INDEX(tblTeams[Naam],MATCH(FLOOR(tblRenners[[#This Row],[Nr]],10),tblTeams[Nr],0))</f>
        <v>Arkéa-Samsic</v>
      </c>
      <c r="C91">
        <v>82</v>
      </c>
      <c r="D91" t="str">
        <f>INDEX(tblTeams[Naam],MATCH(tblRenners[[#This Row],[Nr]],tblTeams[Nr],0))</f>
        <v>Winner Anacona</v>
      </c>
      <c r="E91" t="str">
        <f>INDEX(tblTeams[Land],MATCH(tblRenners[[#This Row],[Nr]],tblTeams[Nr],0))</f>
        <v>Colombia</v>
      </c>
      <c r="F91" s="9">
        <f ca="1">SUM(tblRenners[[#This Row],[Etap1]:[Etap21]])</f>
        <v>0</v>
      </c>
      <c r="G91">
        <f ca="1">_xlfn.RANK.EQ(tblRenners[[#This Row],[TotaalPunten]],tblRenners[TotaalPunten])</f>
        <v>27</v>
      </c>
      <c r="H91" t="str">
        <f ca="1">IFERROR(INDEX(tblPunten[Punten],MATCH(tblRenners[[#This Row],[Nr]],INDIRECT("tblUitslagen["&amp;H$4&amp;"]"),0)),"")</f>
        <v/>
      </c>
      <c r="I91" t="str">
        <f ca="1">IFERROR(INDEX(tblPunten[Punten],MATCH(tblRenners[[#This Row],[Nr]],INDIRECT("tblUitslagen["&amp;I$4&amp;"]"),0)),"")</f>
        <v/>
      </c>
      <c r="J91" t="str">
        <f ca="1">IFERROR(INDEX(tblPunten[Punten],MATCH(tblRenners[[#This Row],[Nr]],INDIRECT("tblUitslagen["&amp;J$4&amp;"]"),0)),"")</f>
        <v/>
      </c>
      <c r="K91" t="str">
        <f ca="1">IFERROR(INDEX(tblPunten[Punten],MATCH(tblRenners[[#This Row],[Nr]],INDIRECT("tblUitslagen["&amp;K$4&amp;"]"),0)),"")</f>
        <v/>
      </c>
      <c r="L91" t="str">
        <f ca="1">IFERROR(INDEX(tblPunten[Punten],MATCH(tblRenners[[#This Row],[Nr]],INDIRECT("tblUitslagen["&amp;L$4&amp;"]"),0)),"")</f>
        <v/>
      </c>
      <c r="M91" t="str">
        <f ca="1">IFERROR(INDEX(tblPunten[Punten],MATCH(tblRenners[[#This Row],[Nr]],INDIRECT("tblUitslagen["&amp;M$4&amp;"]"),0)),"")</f>
        <v/>
      </c>
      <c r="N91" t="str">
        <f ca="1">IFERROR(INDEX(tblPunten[Punten],MATCH(tblRenners[[#This Row],[Nr]],INDIRECT("tblUitslagen["&amp;N$4&amp;"]"),0)),"")</f>
        <v/>
      </c>
      <c r="O91" t="str">
        <f ca="1">IFERROR(INDEX(tblPunten[Punten],MATCH(tblRenners[[#This Row],[Nr]],INDIRECT("tblUitslagen["&amp;O$4&amp;"]"),0)),"")</f>
        <v/>
      </c>
      <c r="P91" t="str">
        <f ca="1">IFERROR(INDEX(tblPunten[Punten],MATCH(tblRenners[[#This Row],[Nr]],INDIRECT("tblUitslagen["&amp;P$4&amp;"]"),0)),"")</f>
        <v/>
      </c>
      <c r="Q91" t="str">
        <f ca="1">IFERROR(INDEX(tblPunten[Punten],MATCH(tblRenners[[#This Row],[Nr]],INDIRECT("tblUitslagen["&amp;Q$4&amp;"]"),0)),"")</f>
        <v/>
      </c>
      <c r="R91" t="str">
        <f ca="1">IFERROR(INDEX(tblPunten[Punten],MATCH(tblRenners[[#This Row],[Nr]],INDIRECT("tblUitslagen["&amp;R$4&amp;"]"),0)),"")</f>
        <v/>
      </c>
      <c r="S91" t="str">
        <f ca="1">IFERROR(INDEX(tblPunten[Punten],MATCH(tblRenners[[#This Row],[Nr]],INDIRECT("tblUitslagen["&amp;S$4&amp;"]"),0)),"")</f>
        <v/>
      </c>
      <c r="T91" t="str">
        <f ca="1">IFERROR(INDEX(tblPunten[Punten],MATCH(tblRenners[[#This Row],[Nr]],INDIRECT("tblUitslagen["&amp;T$4&amp;"]"),0)),"")</f>
        <v/>
      </c>
      <c r="U91" t="str">
        <f ca="1">IFERROR(INDEX(tblPunten[Punten],MATCH(tblRenners[[#This Row],[Nr]],INDIRECT("tblUitslagen["&amp;U$4&amp;"]"),0)),"")</f>
        <v/>
      </c>
      <c r="V91" t="str">
        <f ca="1">IFERROR(INDEX(tblPunten[Punten],MATCH(tblRenners[[#This Row],[Nr]],INDIRECT("tblUitslagen["&amp;V$4&amp;"]"),0)),"")</f>
        <v/>
      </c>
      <c r="W91" t="str">
        <f ca="1">IFERROR(INDEX(tblPunten[Punten],MATCH(tblRenners[[#This Row],[Nr]],INDIRECT("tblUitslagen["&amp;W$4&amp;"]"),0)),"")</f>
        <v/>
      </c>
      <c r="X91" t="str">
        <f ca="1">IFERROR(INDEX(tblPunten[Punten],MATCH(tblRenners[[#This Row],[Nr]],INDIRECT("tblUitslagen["&amp;X$4&amp;"]"),0)),"")</f>
        <v/>
      </c>
      <c r="Y91" t="str">
        <f ca="1">IFERROR(INDEX(tblPunten[Punten],MATCH(tblRenners[[#This Row],[Nr]],INDIRECT("tblUitslagen["&amp;Y$4&amp;"]"),0)),"")</f>
        <v/>
      </c>
      <c r="Z91" t="str">
        <f ca="1">IFERROR(INDEX(tblPunten[Punten],MATCH(tblRenners[[#This Row],[Nr]],INDIRECT("tblUitslagen["&amp;Z$4&amp;"]"),0)),"")</f>
        <v/>
      </c>
      <c r="AA91" t="str">
        <f ca="1">IFERROR(INDEX(tblPunten[Punten],MATCH(tblRenners[[#This Row],[Nr]],INDIRECT("tblUitslagen["&amp;AA$4&amp;"]"),0)),"")</f>
        <v/>
      </c>
      <c r="AB91" t="str">
        <f ca="1">IFERROR(INDEX(tblPunten[Punten],MATCH(tblRenners[[#This Row],[Nr]],INDIRECT("tblUitslagen["&amp;AB$4&amp;"]"),0)),"")</f>
        <v/>
      </c>
    </row>
    <row r="92" spans="2:28" x14ac:dyDescent="0.3">
      <c r="B92" t="str">
        <f>INDEX(tblTeams[Naam],MATCH(FLOOR(tblRenners[[#This Row],[Nr]],10),tblTeams[Nr],0))</f>
        <v>Arkéa-Samsic</v>
      </c>
      <c r="C92">
        <v>83</v>
      </c>
      <c r="D92" t="str">
        <f>INDEX(tblTeams[Naam],MATCH(tblRenners[[#This Row],[Nr]],tblTeams[Nr],0))</f>
        <v>Warren Barguil</v>
      </c>
      <c r="E92" t="str">
        <f>INDEX(tblTeams[Land],MATCH(tblRenners[[#This Row],[Nr]],tblTeams[Nr],0))</f>
        <v>Frankrijk</v>
      </c>
      <c r="F92" s="9">
        <f ca="1">SUM(tblRenners[[#This Row],[Etap1]:[Etap21]])</f>
        <v>0</v>
      </c>
      <c r="G92">
        <f ca="1">_xlfn.RANK.EQ(tblRenners[[#This Row],[TotaalPunten]],tblRenners[TotaalPunten])</f>
        <v>27</v>
      </c>
      <c r="H92" t="str">
        <f ca="1">IFERROR(INDEX(tblPunten[Punten],MATCH(tblRenners[[#This Row],[Nr]],INDIRECT("tblUitslagen["&amp;H$4&amp;"]"),0)),"")</f>
        <v/>
      </c>
      <c r="I92" t="str">
        <f ca="1">IFERROR(INDEX(tblPunten[Punten],MATCH(tblRenners[[#This Row],[Nr]],INDIRECT("tblUitslagen["&amp;I$4&amp;"]"),0)),"")</f>
        <v/>
      </c>
      <c r="J92" t="str">
        <f ca="1">IFERROR(INDEX(tblPunten[Punten],MATCH(tblRenners[[#This Row],[Nr]],INDIRECT("tblUitslagen["&amp;J$4&amp;"]"),0)),"")</f>
        <v/>
      </c>
      <c r="K92" t="str">
        <f ca="1">IFERROR(INDEX(tblPunten[Punten],MATCH(tblRenners[[#This Row],[Nr]],INDIRECT("tblUitslagen["&amp;K$4&amp;"]"),0)),"")</f>
        <v/>
      </c>
      <c r="L92" t="str">
        <f ca="1">IFERROR(INDEX(tblPunten[Punten],MATCH(tblRenners[[#This Row],[Nr]],INDIRECT("tblUitslagen["&amp;L$4&amp;"]"),0)),"")</f>
        <v/>
      </c>
      <c r="M92" t="str">
        <f ca="1">IFERROR(INDEX(tblPunten[Punten],MATCH(tblRenners[[#This Row],[Nr]],INDIRECT("tblUitslagen["&amp;M$4&amp;"]"),0)),"")</f>
        <v/>
      </c>
      <c r="N92" t="str">
        <f ca="1">IFERROR(INDEX(tblPunten[Punten],MATCH(tblRenners[[#This Row],[Nr]],INDIRECT("tblUitslagen["&amp;N$4&amp;"]"),0)),"")</f>
        <v/>
      </c>
      <c r="O92" t="str">
        <f ca="1">IFERROR(INDEX(tblPunten[Punten],MATCH(tblRenners[[#This Row],[Nr]],INDIRECT("tblUitslagen["&amp;O$4&amp;"]"),0)),"")</f>
        <v/>
      </c>
      <c r="P92" t="str">
        <f ca="1">IFERROR(INDEX(tblPunten[Punten],MATCH(tblRenners[[#This Row],[Nr]],INDIRECT("tblUitslagen["&amp;P$4&amp;"]"),0)),"")</f>
        <v/>
      </c>
      <c r="Q92" t="str">
        <f ca="1">IFERROR(INDEX(tblPunten[Punten],MATCH(tblRenners[[#This Row],[Nr]],INDIRECT("tblUitslagen["&amp;Q$4&amp;"]"),0)),"")</f>
        <v/>
      </c>
      <c r="R92" t="str">
        <f ca="1">IFERROR(INDEX(tblPunten[Punten],MATCH(tblRenners[[#This Row],[Nr]],INDIRECT("tblUitslagen["&amp;R$4&amp;"]"),0)),"")</f>
        <v/>
      </c>
      <c r="S92" t="str">
        <f ca="1">IFERROR(INDEX(tblPunten[Punten],MATCH(tblRenners[[#This Row],[Nr]],INDIRECT("tblUitslagen["&amp;S$4&amp;"]"),0)),"")</f>
        <v/>
      </c>
      <c r="T92" t="str">
        <f ca="1">IFERROR(INDEX(tblPunten[Punten],MATCH(tblRenners[[#This Row],[Nr]],INDIRECT("tblUitslagen["&amp;T$4&amp;"]"),0)),"")</f>
        <v/>
      </c>
      <c r="U92" t="str">
        <f ca="1">IFERROR(INDEX(tblPunten[Punten],MATCH(tblRenners[[#This Row],[Nr]],INDIRECT("tblUitslagen["&amp;U$4&amp;"]"),0)),"")</f>
        <v/>
      </c>
      <c r="V92" t="str">
        <f ca="1">IFERROR(INDEX(tblPunten[Punten],MATCH(tblRenners[[#This Row],[Nr]],INDIRECT("tblUitslagen["&amp;V$4&amp;"]"),0)),"")</f>
        <v/>
      </c>
      <c r="W92" t="str">
        <f ca="1">IFERROR(INDEX(tblPunten[Punten],MATCH(tblRenners[[#This Row],[Nr]],INDIRECT("tblUitslagen["&amp;W$4&amp;"]"),0)),"")</f>
        <v/>
      </c>
      <c r="X92" t="str">
        <f ca="1">IFERROR(INDEX(tblPunten[Punten],MATCH(tblRenners[[#This Row],[Nr]],INDIRECT("tblUitslagen["&amp;X$4&amp;"]"),0)),"")</f>
        <v/>
      </c>
      <c r="Y92" t="str">
        <f ca="1">IFERROR(INDEX(tblPunten[Punten],MATCH(tblRenners[[#This Row],[Nr]],INDIRECT("tblUitslagen["&amp;Y$4&amp;"]"),0)),"")</f>
        <v/>
      </c>
      <c r="Z92" t="str">
        <f ca="1">IFERROR(INDEX(tblPunten[Punten],MATCH(tblRenners[[#This Row],[Nr]],INDIRECT("tblUitslagen["&amp;Z$4&amp;"]"),0)),"")</f>
        <v/>
      </c>
      <c r="AA92" t="str">
        <f ca="1">IFERROR(INDEX(tblPunten[Punten],MATCH(tblRenners[[#This Row],[Nr]],INDIRECT("tblUitslagen["&amp;AA$4&amp;"]"),0)),"")</f>
        <v/>
      </c>
      <c r="AB92" t="str">
        <f ca="1">IFERROR(INDEX(tblPunten[Punten],MATCH(tblRenners[[#This Row],[Nr]],INDIRECT("tblUitslagen["&amp;AB$4&amp;"]"),0)),"")</f>
        <v/>
      </c>
    </row>
    <row r="93" spans="2:28" x14ac:dyDescent="0.3">
      <c r="B93" t="str">
        <f>INDEX(tblTeams[Naam],MATCH(FLOOR(tblRenners[[#This Row],[Nr]],10),tblTeams[Nr],0))</f>
        <v>Arkéa-Samsic</v>
      </c>
      <c r="C93">
        <v>84</v>
      </c>
      <c r="D93" t="str">
        <f>INDEX(tblTeams[Naam],MATCH(tblRenners[[#This Row],[Nr]],tblTeams[Nr],0))</f>
        <v>Kévin Ledanois</v>
      </c>
      <c r="E93" t="str">
        <f>INDEX(tblTeams[Land],MATCH(tblRenners[[#This Row],[Nr]],tblTeams[Nr],0))</f>
        <v>Frankrijk</v>
      </c>
      <c r="F93" s="9">
        <f ca="1">SUM(tblRenners[[#This Row],[Etap1]:[Etap21]])</f>
        <v>0</v>
      </c>
      <c r="G93">
        <f ca="1">_xlfn.RANK.EQ(tblRenners[[#This Row],[TotaalPunten]],tblRenners[TotaalPunten])</f>
        <v>27</v>
      </c>
      <c r="H93" t="str">
        <f ca="1">IFERROR(INDEX(tblPunten[Punten],MATCH(tblRenners[[#This Row],[Nr]],INDIRECT("tblUitslagen["&amp;H$4&amp;"]"),0)),"")</f>
        <v/>
      </c>
      <c r="I93" t="str">
        <f ca="1">IFERROR(INDEX(tblPunten[Punten],MATCH(tblRenners[[#This Row],[Nr]],INDIRECT("tblUitslagen["&amp;I$4&amp;"]"),0)),"")</f>
        <v/>
      </c>
      <c r="J93" t="str">
        <f ca="1">IFERROR(INDEX(tblPunten[Punten],MATCH(tblRenners[[#This Row],[Nr]],INDIRECT("tblUitslagen["&amp;J$4&amp;"]"),0)),"")</f>
        <v/>
      </c>
      <c r="K93" t="str">
        <f ca="1">IFERROR(INDEX(tblPunten[Punten],MATCH(tblRenners[[#This Row],[Nr]],INDIRECT("tblUitslagen["&amp;K$4&amp;"]"),0)),"")</f>
        <v/>
      </c>
      <c r="L93" t="str">
        <f ca="1">IFERROR(INDEX(tblPunten[Punten],MATCH(tblRenners[[#This Row],[Nr]],INDIRECT("tblUitslagen["&amp;L$4&amp;"]"),0)),"")</f>
        <v/>
      </c>
      <c r="M93" t="str">
        <f ca="1">IFERROR(INDEX(tblPunten[Punten],MATCH(tblRenners[[#This Row],[Nr]],INDIRECT("tblUitslagen["&amp;M$4&amp;"]"),0)),"")</f>
        <v/>
      </c>
      <c r="N93" t="str">
        <f ca="1">IFERROR(INDEX(tblPunten[Punten],MATCH(tblRenners[[#This Row],[Nr]],INDIRECT("tblUitslagen["&amp;N$4&amp;"]"),0)),"")</f>
        <v/>
      </c>
      <c r="O93" t="str">
        <f ca="1">IFERROR(INDEX(tblPunten[Punten],MATCH(tblRenners[[#This Row],[Nr]],INDIRECT("tblUitslagen["&amp;O$4&amp;"]"),0)),"")</f>
        <v/>
      </c>
      <c r="P93" t="str">
        <f ca="1">IFERROR(INDEX(tblPunten[Punten],MATCH(tblRenners[[#This Row],[Nr]],INDIRECT("tblUitslagen["&amp;P$4&amp;"]"),0)),"")</f>
        <v/>
      </c>
      <c r="Q93" t="str">
        <f ca="1">IFERROR(INDEX(tblPunten[Punten],MATCH(tblRenners[[#This Row],[Nr]],INDIRECT("tblUitslagen["&amp;Q$4&amp;"]"),0)),"")</f>
        <v/>
      </c>
      <c r="R93" t="str">
        <f ca="1">IFERROR(INDEX(tblPunten[Punten],MATCH(tblRenners[[#This Row],[Nr]],INDIRECT("tblUitslagen["&amp;R$4&amp;"]"),0)),"")</f>
        <v/>
      </c>
      <c r="S93" t="str">
        <f ca="1">IFERROR(INDEX(tblPunten[Punten],MATCH(tblRenners[[#This Row],[Nr]],INDIRECT("tblUitslagen["&amp;S$4&amp;"]"),0)),"")</f>
        <v/>
      </c>
      <c r="T93" t="str">
        <f ca="1">IFERROR(INDEX(tblPunten[Punten],MATCH(tblRenners[[#This Row],[Nr]],INDIRECT("tblUitslagen["&amp;T$4&amp;"]"),0)),"")</f>
        <v/>
      </c>
      <c r="U93" t="str">
        <f ca="1">IFERROR(INDEX(tblPunten[Punten],MATCH(tblRenners[[#This Row],[Nr]],INDIRECT("tblUitslagen["&amp;U$4&amp;"]"),0)),"")</f>
        <v/>
      </c>
      <c r="V93" t="str">
        <f ca="1">IFERROR(INDEX(tblPunten[Punten],MATCH(tblRenners[[#This Row],[Nr]],INDIRECT("tblUitslagen["&amp;V$4&amp;"]"),0)),"")</f>
        <v/>
      </c>
      <c r="W93" t="str">
        <f ca="1">IFERROR(INDEX(tblPunten[Punten],MATCH(tblRenners[[#This Row],[Nr]],INDIRECT("tblUitslagen["&amp;W$4&amp;"]"),0)),"")</f>
        <v/>
      </c>
      <c r="X93" t="str">
        <f ca="1">IFERROR(INDEX(tblPunten[Punten],MATCH(tblRenners[[#This Row],[Nr]],INDIRECT("tblUitslagen["&amp;X$4&amp;"]"),0)),"")</f>
        <v/>
      </c>
      <c r="Y93" t="str">
        <f ca="1">IFERROR(INDEX(tblPunten[Punten],MATCH(tblRenners[[#This Row],[Nr]],INDIRECT("tblUitslagen["&amp;Y$4&amp;"]"),0)),"")</f>
        <v/>
      </c>
      <c r="Z93" t="str">
        <f ca="1">IFERROR(INDEX(tblPunten[Punten],MATCH(tblRenners[[#This Row],[Nr]],INDIRECT("tblUitslagen["&amp;Z$4&amp;"]"),0)),"")</f>
        <v/>
      </c>
      <c r="AA93" t="str">
        <f ca="1">IFERROR(INDEX(tblPunten[Punten],MATCH(tblRenners[[#This Row],[Nr]],INDIRECT("tblUitslagen["&amp;AA$4&amp;"]"),0)),"")</f>
        <v/>
      </c>
      <c r="AB93" t="str">
        <f ca="1">IFERROR(INDEX(tblPunten[Punten],MATCH(tblRenners[[#This Row],[Nr]],INDIRECT("tblUitslagen["&amp;AB$4&amp;"]"),0)),"")</f>
        <v/>
      </c>
    </row>
    <row r="94" spans="2:28" x14ac:dyDescent="0.3">
      <c r="B94" t="str">
        <f>INDEX(tblTeams[Naam],MATCH(FLOOR(tblRenners[[#This Row],[Nr]],10),tblTeams[Nr],0))</f>
        <v>Arkéa-Samsic</v>
      </c>
      <c r="C94">
        <v>85</v>
      </c>
      <c r="D94" t="str">
        <f>INDEX(tblTeams[Naam],MATCH(tblRenners[[#This Row],[Nr]],tblTeams[Nr],0))</f>
        <v>Dayer Quintana</v>
      </c>
      <c r="E94" t="str">
        <f>INDEX(tblTeams[Land],MATCH(tblRenners[[#This Row],[Nr]],tblTeams[Nr],0))</f>
        <v>Colombia</v>
      </c>
      <c r="F94" s="9">
        <f ca="1">SUM(tblRenners[[#This Row],[Etap1]:[Etap21]])</f>
        <v>0</v>
      </c>
      <c r="G94">
        <f ca="1">_xlfn.RANK.EQ(tblRenners[[#This Row],[TotaalPunten]],tblRenners[TotaalPunten])</f>
        <v>27</v>
      </c>
      <c r="H94" t="str">
        <f ca="1">IFERROR(INDEX(tblPunten[Punten],MATCH(tblRenners[[#This Row],[Nr]],INDIRECT("tblUitslagen["&amp;H$4&amp;"]"),0)),"")</f>
        <v/>
      </c>
      <c r="I94" t="str">
        <f ca="1">IFERROR(INDEX(tblPunten[Punten],MATCH(tblRenners[[#This Row],[Nr]],INDIRECT("tblUitslagen["&amp;I$4&amp;"]"),0)),"")</f>
        <v/>
      </c>
      <c r="J94" t="str">
        <f ca="1">IFERROR(INDEX(tblPunten[Punten],MATCH(tblRenners[[#This Row],[Nr]],INDIRECT("tblUitslagen["&amp;J$4&amp;"]"),0)),"")</f>
        <v/>
      </c>
      <c r="K94" t="str">
        <f ca="1">IFERROR(INDEX(tblPunten[Punten],MATCH(tblRenners[[#This Row],[Nr]],INDIRECT("tblUitslagen["&amp;K$4&amp;"]"),0)),"")</f>
        <v/>
      </c>
      <c r="L94" t="str">
        <f ca="1">IFERROR(INDEX(tblPunten[Punten],MATCH(tblRenners[[#This Row],[Nr]],INDIRECT("tblUitslagen["&amp;L$4&amp;"]"),0)),"")</f>
        <v/>
      </c>
      <c r="M94" t="str">
        <f ca="1">IFERROR(INDEX(tblPunten[Punten],MATCH(tblRenners[[#This Row],[Nr]],INDIRECT("tblUitslagen["&amp;M$4&amp;"]"),0)),"")</f>
        <v/>
      </c>
      <c r="N94" t="str">
        <f ca="1">IFERROR(INDEX(tblPunten[Punten],MATCH(tblRenners[[#This Row],[Nr]],INDIRECT("tblUitslagen["&amp;N$4&amp;"]"),0)),"")</f>
        <v/>
      </c>
      <c r="O94" t="str">
        <f ca="1">IFERROR(INDEX(tblPunten[Punten],MATCH(tblRenners[[#This Row],[Nr]],INDIRECT("tblUitslagen["&amp;O$4&amp;"]"),0)),"")</f>
        <v/>
      </c>
      <c r="P94" t="str">
        <f ca="1">IFERROR(INDEX(tblPunten[Punten],MATCH(tblRenners[[#This Row],[Nr]],INDIRECT("tblUitslagen["&amp;P$4&amp;"]"),0)),"")</f>
        <v/>
      </c>
      <c r="Q94" t="str">
        <f ca="1">IFERROR(INDEX(tblPunten[Punten],MATCH(tblRenners[[#This Row],[Nr]],INDIRECT("tblUitslagen["&amp;Q$4&amp;"]"),0)),"")</f>
        <v/>
      </c>
      <c r="R94" t="str">
        <f ca="1">IFERROR(INDEX(tblPunten[Punten],MATCH(tblRenners[[#This Row],[Nr]],INDIRECT("tblUitslagen["&amp;R$4&amp;"]"),0)),"")</f>
        <v/>
      </c>
      <c r="S94" t="str">
        <f ca="1">IFERROR(INDEX(tblPunten[Punten],MATCH(tblRenners[[#This Row],[Nr]],INDIRECT("tblUitslagen["&amp;S$4&amp;"]"),0)),"")</f>
        <v/>
      </c>
      <c r="T94" t="str">
        <f ca="1">IFERROR(INDEX(tblPunten[Punten],MATCH(tblRenners[[#This Row],[Nr]],INDIRECT("tblUitslagen["&amp;T$4&amp;"]"),0)),"")</f>
        <v/>
      </c>
      <c r="U94" t="str">
        <f ca="1">IFERROR(INDEX(tblPunten[Punten],MATCH(tblRenners[[#This Row],[Nr]],INDIRECT("tblUitslagen["&amp;U$4&amp;"]"),0)),"")</f>
        <v/>
      </c>
      <c r="V94" t="str">
        <f ca="1">IFERROR(INDEX(tblPunten[Punten],MATCH(tblRenners[[#This Row],[Nr]],INDIRECT("tblUitslagen["&amp;V$4&amp;"]"),0)),"")</f>
        <v/>
      </c>
      <c r="W94" t="str">
        <f ca="1">IFERROR(INDEX(tblPunten[Punten],MATCH(tblRenners[[#This Row],[Nr]],INDIRECT("tblUitslagen["&amp;W$4&amp;"]"),0)),"")</f>
        <v/>
      </c>
      <c r="X94" t="str">
        <f ca="1">IFERROR(INDEX(tblPunten[Punten],MATCH(tblRenners[[#This Row],[Nr]],INDIRECT("tblUitslagen["&amp;X$4&amp;"]"),0)),"")</f>
        <v/>
      </c>
      <c r="Y94" t="str">
        <f ca="1">IFERROR(INDEX(tblPunten[Punten],MATCH(tblRenners[[#This Row],[Nr]],INDIRECT("tblUitslagen["&amp;Y$4&amp;"]"),0)),"")</f>
        <v/>
      </c>
      <c r="Z94" t="str">
        <f ca="1">IFERROR(INDEX(tblPunten[Punten],MATCH(tblRenners[[#This Row],[Nr]],INDIRECT("tblUitslagen["&amp;Z$4&amp;"]"),0)),"")</f>
        <v/>
      </c>
      <c r="AA94" t="str">
        <f ca="1">IFERROR(INDEX(tblPunten[Punten],MATCH(tblRenners[[#This Row],[Nr]],INDIRECT("tblUitslagen["&amp;AA$4&amp;"]"),0)),"")</f>
        <v/>
      </c>
      <c r="AB94" t="str">
        <f ca="1">IFERROR(INDEX(tblPunten[Punten],MATCH(tblRenners[[#This Row],[Nr]],INDIRECT("tblUitslagen["&amp;AB$4&amp;"]"),0)),"")</f>
        <v/>
      </c>
    </row>
    <row r="95" spans="2:28" x14ac:dyDescent="0.3">
      <c r="B95" t="str">
        <f>INDEX(tblTeams[Naam],MATCH(FLOOR(tblRenners[[#This Row],[Nr]],10),tblTeams[Nr],0))</f>
        <v>Arkéa-Samsic</v>
      </c>
      <c r="C95">
        <v>86</v>
      </c>
      <c r="D95" t="str">
        <f>INDEX(tblTeams[Naam],MATCH(tblRenners[[#This Row],[Nr]],tblTeams[Nr],0))</f>
        <v>Diego Rosa</v>
      </c>
      <c r="E95" t="str">
        <f>INDEX(tblTeams[Land],MATCH(tblRenners[[#This Row],[Nr]],tblTeams[Nr],0))</f>
        <v>Italië</v>
      </c>
      <c r="F95" s="9">
        <f ca="1">SUM(tblRenners[[#This Row],[Etap1]:[Etap21]])</f>
        <v>0</v>
      </c>
      <c r="G95">
        <f ca="1">_xlfn.RANK.EQ(tblRenners[[#This Row],[TotaalPunten]],tblRenners[TotaalPunten])</f>
        <v>27</v>
      </c>
      <c r="H95" t="str">
        <f ca="1">IFERROR(INDEX(tblPunten[Punten],MATCH(tblRenners[[#This Row],[Nr]],INDIRECT("tblUitslagen["&amp;H$4&amp;"]"),0)),"")</f>
        <v/>
      </c>
      <c r="I95" t="str">
        <f ca="1">IFERROR(INDEX(tblPunten[Punten],MATCH(tblRenners[[#This Row],[Nr]],INDIRECT("tblUitslagen["&amp;I$4&amp;"]"),0)),"")</f>
        <v/>
      </c>
      <c r="J95" t="str">
        <f ca="1">IFERROR(INDEX(tblPunten[Punten],MATCH(tblRenners[[#This Row],[Nr]],INDIRECT("tblUitslagen["&amp;J$4&amp;"]"),0)),"")</f>
        <v/>
      </c>
      <c r="K95" t="str">
        <f ca="1">IFERROR(INDEX(tblPunten[Punten],MATCH(tblRenners[[#This Row],[Nr]],INDIRECT("tblUitslagen["&amp;K$4&amp;"]"),0)),"")</f>
        <v/>
      </c>
      <c r="L95" t="str">
        <f ca="1">IFERROR(INDEX(tblPunten[Punten],MATCH(tblRenners[[#This Row],[Nr]],INDIRECT("tblUitslagen["&amp;L$4&amp;"]"),0)),"")</f>
        <v/>
      </c>
      <c r="M95" t="str">
        <f ca="1">IFERROR(INDEX(tblPunten[Punten],MATCH(tblRenners[[#This Row],[Nr]],INDIRECT("tblUitslagen["&amp;M$4&amp;"]"),0)),"")</f>
        <v/>
      </c>
      <c r="N95" t="str">
        <f ca="1">IFERROR(INDEX(tblPunten[Punten],MATCH(tblRenners[[#This Row],[Nr]],INDIRECT("tblUitslagen["&amp;N$4&amp;"]"),0)),"")</f>
        <v/>
      </c>
      <c r="O95" t="str">
        <f ca="1">IFERROR(INDEX(tblPunten[Punten],MATCH(tblRenners[[#This Row],[Nr]],INDIRECT("tblUitslagen["&amp;O$4&amp;"]"),0)),"")</f>
        <v/>
      </c>
      <c r="P95" t="str">
        <f ca="1">IFERROR(INDEX(tblPunten[Punten],MATCH(tblRenners[[#This Row],[Nr]],INDIRECT("tblUitslagen["&amp;P$4&amp;"]"),0)),"")</f>
        <v/>
      </c>
      <c r="Q95" t="str">
        <f ca="1">IFERROR(INDEX(tblPunten[Punten],MATCH(tblRenners[[#This Row],[Nr]],INDIRECT("tblUitslagen["&amp;Q$4&amp;"]"),0)),"")</f>
        <v/>
      </c>
      <c r="R95" t="str">
        <f ca="1">IFERROR(INDEX(tblPunten[Punten],MATCH(tblRenners[[#This Row],[Nr]],INDIRECT("tblUitslagen["&amp;R$4&amp;"]"),0)),"")</f>
        <v/>
      </c>
      <c r="S95" t="str">
        <f ca="1">IFERROR(INDEX(tblPunten[Punten],MATCH(tblRenners[[#This Row],[Nr]],INDIRECT("tblUitslagen["&amp;S$4&amp;"]"),0)),"")</f>
        <v/>
      </c>
      <c r="T95" t="str">
        <f ca="1">IFERROR(INDEX(tblPunten[Punten],MATCH(tblRenners[[#This Row],[Nr]],INDIRECT("tblUitslagen["&amp;T$4&amp;"]"),0)),"")</f>
        <v/>
      </c>
      <c r="U95" t="str">
        <f ca="1">IFERROR(INDEX(tblPunten[Punten],MATCH(tblRenners[[#This Row],[Nr]],INDIRECT("tblUitslagen["&amp;U$4&amp;"]"),0)),"")</f>
        <v/>
      </c>
      <c r="V95" t="str">
        <f ca="1">IFERROR(INDEX(tblPunten[Punten],MATCH(tblRenners[[#This Row],[Nr]],INDIRECT("tblUitslagen["&amp;V$4&amp;"]"),0)),"")</f>
        <v/>
      </c>
      <c r="W95" t="str">
        <f ca="1">IFERROR(INDEX(tblPunten[Punten],MATCH(tblRenners[[#This Row],[Nr]],INDIRECT("tblUitslagen["&amp;W$4&amp;"]"),0)),"")</f>
        <v/>
      </c>
      <c r="X95" t="str">
        <f ca="1">IFERROR(INDEX(tblPunten[Punten],MATCH(tblRenners[[#This Row],[Nr]],INDIRECT("tblUitslagen["&amp;X$4&amp;"]"),0)),"")</f>
        <v/>
      </c>
      <c r="Y95" t="str">
        <f ca="1">IFERROR(INDEX(tblPunten[Punten],MATCH(tblRenners[[#This Row],[Nr]],INDIRECT("tblUitslagen["&amp;Y$4&amp;"]"),0)),"")</f>
        <v/>
      </c>
      <c r="Z95" t="str">
        <f ca="1">IFERROR(INDEX(tblPunten[Punten],MATCH(tblRenners[[#This Row],[Nr]],INDIRECT("tblUitslagen["&amp;Z$4&amp;"]"),0)),"")</f>
        <v/>
      </c>
      <c r="AA95" t="str">
        <f ca="1">IFERROR(INDEX(tblPunten[Punten],MATCH(tblRenners[[#This Row],[Nr]],INDIRECT("tblUitslagen["&amp;AA$4&amp;"]"),0)),"")</f>
        <v/>
      </c>
      <c r="AB95" t="str">
        <f ca="1">IFERROR(INDEX(tblPunten[Punten],MATCH(tblRenners[[#This Row],[Nr]],INDIRECT("tblUitslagen["&amp;AB$4&amp;"]"),0)),"")</f>
        <v/>
      </c>
    </row>
    <row r="96" spans="2:28" x14ac:dyDescent="0.3">
      <c r="B96" t="str">
        <f>INDEX(tblTeams[Naam],MATCH(FLOOR(tblRenners[[#This Row],[Nr]],10),tblTeams[Nr],0))</f>
        <v>Arkéa-Samsic</v>
      </c>
      <c r="C96">
        <v>87</v>
      </c>
      <c r="D96" t="str">
        <f>INDEX(tblTeams[Naam],MATCH(tblRenners[[#This Row],[Nr]],tblTeams[Nr],0))</f>
        <v>Clément Russo</v>
      </c>
      <c r="E96" t="str">
        <f>INDEX(tblTeams[Land],MATCH(tblRenners[[#This Row],[Nr]],tblTeams[Nr],0))</f>
        <v>Frankrijk</v>
      </c>
      <c r="F96" s="9">
        <f ca="1">SUM(tblRenners[[#This Row],[Etap1]:[Etap21]])</f>
        <v>0</v>
      </c>
      <c r="G96">
        <f ca="1">_xlfn.RANK.EQ(tblRenners[[#This Row],[TotaalPunten]],tblRenners[TotaalPunten])</f>
        <v>27</v>
      </c>
      <c r="H96" t="str">
        <f ca="1">IFERROR(INDEX(tblPunten[Punten],MATCH(tblRenners[[#This Row],[Nr]],INDIRECT("tblUitslagen["&amp;H$4&amp;"]"),0)),"")</f>
        <v/>
      </c>
      <c r="I96" t="str">
        <f ca="1">IFERROR(INDEX(tblPunten[Punten],MATCH(tblRenners[[#This Row],[Nr]],INDIRECT("tblUitslagen["&amp;I$4&amp;"]"),0)),"")</f>
        <v/>
      </c>
      <c r="J96" t="str">
        <f ca="1">IFERROR(INDEX(tblPunten[Punten],MATCH(tblRenners[[#This Row],[Nr]],INDIRECT("tblUitslagen["&amp;J$4&amp;"]"),0)),"")</f>
        <v/>
      </c>
      <c r="K96" t="str">
        <f ca="1">IFERROR(INDEX(tblPunten[Punten],MATCH(tblRenners[[#This Row],[Nr]],INDIRECT("tblUitslagen["&amp;K$4&amp;"]"),0)),"")</f>
        <v/>
      </c>
      <c r="L96" t="str">
        <f ca="1">IFERROR(INDEX(tblPunten[Punten],MATCH(tblRenners[[#This Row],[Nr]],INDIRECT("tblUitslagen["&amp;L$4&amp;"]"),0)),"")</f>
        <v/>
      </c>
      <c r="M96" t="str">
        <f ca="1">IFERROR(INDEX(tblPunten[Punten],MATCH(tblRenners[[#This Row],[Nr]],INDIRECT("tblUitslagen["&amp;M$4&amp;"]"),0)),"")</f>
        <v/>
      </c>
      <c r="N96" t="str">
        <f ca="1">IFERROR(INDEX(tblPunten[Punten],MATCH(tblRenners[[#This Row],[Nr]],INDIRECT("tblUitslagen["&amp;N$4&amp;"]"),0)),"")</f>
        <v/>
      </c>
      <c r="O96" t="str">
        <f ca="1">IFERROR(INDEX(tblPunten[Punten],MATCH(tblRenners[[#This Row],[Nr]],INDIRECT("tblUitslagen["&amp;O$4&amp;"]"),0)),"")</f>
        <v/>
      </c>
      <c r="P96" t="str">
        <f ca="1">IFERROR(INDEX(tblPunten[Punten],MATCH(tblRenners[[#This Row],[Nr]],INDIRECT("tblUitslagen["&amp;P$4&amp;"]"),0)),"")</f>
        <v/>
      </c>
      <c r="Q96" t="str">
        <f ca="1">IFERROR(INDEX(tblPunten[Punten],MATCH(tblRenners[[#This Row],[Nr]],INDIRECT("tblUitslagen["&amp;Q$4&amp;"]"),0)),"")</f>
        <v/>
      </c>
      <c r="R96" t="str">
        <f ca="1">IFERROR(INDEX(tblPunten[Punten],MATCH(tblRenners[[#This Row],[Nr]],INDIRECT("tblUitslagen["&amp;R$4&amp;"]"),0)),"")</f>
        <v/>
      </c>
      <c r="S96" t="str">
        <f ca="1">IFERROR(INDEX(tblPunten[Punten],MATCH(tblRenners[[#This Row],[Nr]],INDIRECT("tblUitslagen["&amp;S$4&amp;"]"),0)),"")</f>
        <v/>
      </c>
      <c r="T96" t="str">
        <f ca="1">IFERROR(INDEX(tblPunten[Punten],MATCH(tblRenners[[#This Row],[Nr]],INDIRECT("tblUitslagen["&amp;T$4&amp;"]"),0)),"")</f>
        <v/>
      </c>
      <c r="U96" t="str">
        <f ca="1">IFERROR(INDEX(tblPunten[Punten],MATCH(tblRenners[[#This Row],[Nr]],INDIRECT("tblUitslagen["&amp;U$4&amp;"]"),0)),"")</f>
        <v/>
      </c>
      <c r="V96" t="str">
        <f ca="1">IFERROR(INDEX(tblPunten[Punten],MATCH(tblRenners[[#This Row],[Nr]],INDIRECT("tblUitslagen["&amp;V$4&amp;"]"),0)),"")</f>
        <v/>
      </c>
      <c r="W96" t="str">
        <f ca="1">IFERROR(INDEX(tblPunten[Punten],MATCH(tblRenners[[#This Row],[Nr]],INDIRECT("tblUitslagen["&amp;W$4&amp;"]"),0)),"")</f>
        <v/>
      </c>
      <c r="X96" t="str">
        <f ca="1">IFERROR(INDEX(tblPunten[Punten],MATCH(tblRenners[[#This Row],[Nr]],INDIRECT("tblUitslagen["&amp;X$4&amp;"]"),0)),"")</f>
        <v/>
      </c>
      <c r="Y96" t="str">
        <f ca="1">IFERROR(INDEX(tblPunten[Punten],MATCH(tblRenners[[#This Row],[Nr]],INDIRECT("tblUitslagen["&amp;Y$4&amp;"]"),0)),"")</f>
        <v/>
      </c>
      <c r="Z96" t="str">
        <f ca="1">IFERROR(INDEX(tblPunten[Punten],MATCH(tblRenners[[#This Row],[Nr]],INDIRECT("tblUitslagen["&amp;Z$4&amp;"]"),0)),"")</f>
        <v/>
      </c>
      <c r="AA96" t="str">
        <f ca="1">IFERROR(INDEX(tblPunten[Punten],MATCH(tblRenners[[#This Row],[Nr]],INDIRECT("tblUitslagen["&amp;AA$4&amp;"]"),0)),"")</f>
        <v/>
      </c>
      <c r="AB96" t="str">
        <f ca="1">IFERROR(INDEX(tblPunten[Punten],MATCH(tblRenners[[#This Row],[Nr]],INDIRECT("tblUitslagen["&amp;AB$4&amp;"]"),0)),"")</f>
        <v/>
      </c>
    </row>
    <row r="97" spans="2:28" x14ac:dyDescent="0.3">
      <c r="B97" t="str">
        <f>INDEX(tblTeams[Naam],MATCH(FLOOR(tblRenners[[#This Row],[Nr]],10),tblTeams[Nr],0))</f>
        <v>Arkéa-Samsic</v>
      </c>
      <c r="C97">
        <v>88</v>
      </c>
      <c r="D97" t="str">
        <f>INDEX(tblTeams[Naam],MATCH(tblRenners[[#This Row],[Nr]],tblTeams[Nr],0))</f>
        <v>Connor Swift</v>
      </c>
      <c r="E97" t="str">
        <f>INDEX(tblTeams[Land],MATCH(tblRenners[[#This Row],[Nr]],tblTeams[Nr],0))</f>
        <v>Groot-Brittannië</v>
      </c>
      <c r="F97" s="9">
        <f ca="1">SUM(tblRenners[[#This Row],[Etap1]:[Etap21]])</f>
        <v>0</v>
      </c>
      <c r="G97">
        <f ca="1">_xlfn.RANK.EQ(tblRenners[[#This Row],[TotaalPunten]],tblRenners[TotaalPunten])</f>
        <v>27</v>
      </c>
      <c r="H97" t="str">
        <f ca="1">IFERROR(INDEX(tblPunten[Punten],MATCH(tblRenners[[#This Row],[Nr]],INDIRECT("tblUitslagen["&amp;H$4&amp;"]"),0)),"")</f>
        <v/>
      </c>
      <c r="I97" t="str">
        <f ca="1">IFERROR(INDEX(tblPunten[Punten],MATCH(tblRenners[[#This Row],[Nr]],INDIRECT("tblUitslagen["&amp;I$4&amp;"]"),0)),"")</f>
        <v/>
      </c>
      <c r="J97" t="str">
        <f ca="1">IFERROR(INDEX(tblPunten[Punten],MATCH(tblRenners[[#This Row],[Nr]],INDIRECT("tblUitslagen["&amp;J$4&amp;"]"),0)),"")</f>
        <v/>
      </c>
      <c r="K97" t="str">
        <f ca="1">IFERROR(INDEX(tblPunten[Punten],MATCH(tblRenners[[#This Row],[Nr]],INDIRECT("tblUitslagen["&amp;K$4&amp;"]"),0)),"")</f>
        <v/>
      </c>
      <c r="L97" t="str">
        <f ca="1">IFERROR(INDEX(tblPunten[Punten],MATCH(tblRenners[[#This Row],[Nr]],INDIRECT("tblUitslagen["&amp;L$4&amp;"]"),0)),"")</f>
        <v/>
      </c>
      <c r="M97" t="str">
        <f ca="1">IFERROR(INDEX(tblPunten[Punten],MATCH(tblRenners[[#This Row],[Nr]],INDIRECT("tblUitslagen["&amp;M$4&amp;"]"),0)),"")</f>
        <v/>
      </c>
      <c r="N97" t="str">
        <f ca="1">IFERROR(INDEX(tblPunten[Punten],MATCH(tblRenners[[#This Row],[Nr]],INDIRECT("tblUitslagen["&amp;N$4&amp;"]"),0)),"")</f>
        <v/>
      </c>
      <c r="O97" t="str">
        <f ca="1">IFERROR(INDEX(tblPunten[Punten],MATCH(tblRenners[[#This Row],[Nr]],INDIRECT("tblUitslagen["&amp;O$4&amp;"]"),0)),"")</f>
        <v/>
      </c>
      <c r="P97" t="str">
        <f ca="1">IFERROR(INDEX(tblPunten[Punten],MATCH(tblRenners[[#This Row],[Nr]],INDIRECT("tblUitslagen["&amp;P$4&amp;"]"),0)),"")</f>
        <v/>
      </c>
      <c r="Q97" t="str">
        <f ca="1">IFERROR(INDEX(tblPunten[Punten],MATCH(tblRenners[[#This Row],[Nr]],INDIRECT("tblUitslagen["&amp;Q$4&amp;"]"),0)),"")</f>
        <v/>
      </c>
      <c r="R97" t="str">
        <f ca="1">IFERROR(INDEX(tblPunten[Punten],MATCH(tblRenners[[#This Row],[Nr]],INDIRECT("tblUitslagen["&amp;R$4&amp;"]"),0)),"")</f>
        <v/>
      </c>
      <c r="S97" t="str">
        <f ca="1">IFERROR(INDEX(tblPunten[Punten],MATCH(tblRenners[[#This Row],[Nr]],INDIRECT("tblUitslagen["&amp;S$4&amp;"]"),0)),"")</f>
        <v/>
      </c>
      <c r="T97" t="str">
        <f ca="1">IFERROR(INDEX(tblPunten[Punten],MATCH(tblRenners[[#This Row],[Nr]],INDIRECT("tblUitslagen["&amp;T$4&amp;"]"),0)),"")</f>
        <v/>
      </c>
      <c r="U97" t="str">
        <f ca="1">IFERROR(INDEX(tblPunten[Punten],MATCH(tblRenners[[#This Row],[Nr]],INDIRECT("tblUitslagen["&amp;U$4&amp;"]"),0)),"")</f>
        <v/>
      </c>
      <c r="V97" t="str">
        <f ca="1">IFERROR(INDEX(tblPunten[Punten],MATCH(tblRenners[[#This Row],[Nr]],INDIRECT("tblUitslagen["&amp;V$4&amp;"]"),0)),"")</f>
        <v/>
      </c>
      <c r="W97" t="str">
        <f ca="1">IFERROR(INDEX(tblPunten[Punten],MATCH(tblRenners[[#This Row],[Nr]],INDIRECT("tblUitslagen["&amp;W$4&amp;"]"),0)),"")</f>
        <v/>
      </c>
      <c r="X97" t="str">
        <f ca="1">IFERROR(INDEX(tblPunten[Punten],MATCH(tblRenners[[#This Row],[Nr]],INDIRECT("tblUitslagen["&amp;X$4&amp;"]"),0)),"")</f>
        <v/>
      </c>
      <c r="Y97" t="str">
        <f ca="1">IFERROR(INDEX(tblPunten[Punten],MATCH(tblRenners[[#This Row],[Nr]],INDIRECT("tblUitslagen["&amp;Y$4&amp;"]"),0)),"")</f>
        <v/>
      </c>
      <c r="Z97" t="str">
        <f ca="1">IFERROR(INDEX(tblPunten[Punten],MATCH(tblRenners[[#This Row],[Nr]],INDIRECT("tblUitslagen["&amp;Z$4&amp;"]"),0)),"")</f>
        <v/>
      </c>
      <c r="AA97" t="str">
        <f ca="1">IFERROR(INDEX(tblPunten[Punten],MATCH(tblRenners[[#This Row],[Nr]],INDIRECT("tblUitslagen["&amp;AA$4&amp;"]"),0)),"")</f>
        <v/>
      </c>
      <c r="AB97" t="str">
        <f ca="1">IFERROR(INDEX(tblPunten[Punten],MATCH(tblRenners[[#This Row],[Nr]],INDIRECT("tblUitslagen["&amp;AB$4&amp;"]"),0)),"")</f>
        <v/>
      </c>
    </row>
    <row r="98" spans="2:28" x14ac:dyDescent="0.3">
      <c r="B98" t="str">
        <f>INDEX(tblTeams[Naam],MATCH(FLOOR(tblRenners[[#This Row],[Nr]],10),tblTeams[Nr],0))</f>
        <v>Movistar</v>
      </c>
      <c r="C98">
        <v>91</v>
      </c>
      <c r="D98" t="str">
        <f>INDEX(tblTeams[Naam],MATCH(tblRenners[[#This Row],[Nr]],tblTeams[Nr],0))</f>
        <v>Alejandro Valverde</v>
      </c>
      <c r="E98" t="str">
        <f>INDEX(tblTeams[Land],MATCH(tblRenners[[#This Row],[Nr]],tblTeams[Nr],0))</f>
        <v>Spanje</v>
      </c>
      <c r="F98" s="9">
        <f ca="1">SUM(tblRenners[[#This Row],[Etap1]:[Etap21]])</f>
        <v>0</v>
      </c>
      <c r="G98">
        <f ca="1">_xlfn.RANK.EQ(tblRenners[[#This Row],[TotaalPunten]],tblRenners[TotaalPunten])</f>
        <v>27</v>
      </c>
      <c r="H98" t="str">
        <f ca="1">IFERROR(INDEX(tblPunten[Punten],MATCH(tblRenners[[#This Row],[Nr]],INDIRECT("tblUitslagen["&amp;H$4&amp;"]"),0)),"")</f>
        <v/>
      </c>
      <c r="I98" t="str">
        <f ca="1">IFERROR(INDEX(tblPunten[Punten],MATCH(tblRenners[[#This Row],[Nr]],INDIRECT("tblUitslagen["&amp;I$4&amp;"]"),0)),"")</f>
        <v/>
      </c>
      <c r="J98" t="str">
        <f ca="1">IFERROR(INDEX(tblPunten[Punten],MATCH(tblRenners[[#This Row],[Nr]],INDIRECT("tblUitslagen["&amp;J$4&amp;"]"),0)),"")</f>
        <v/>
      </c>
      <c r="K98" t="str">
        <f ca="1">IFERROR(INDEX(tblPunten[Punten],MATCH(tblRenners[[#This Row],[Nr]],INDIRECT("tblUitslagen["&amp;K$4&amp;"]"),0)),"")</f>
        <v/>
      </c>
      <c r="L98" t="str">
        <f ca="1">IFERROR(INDEX(tblPunten[Punten],MATCH(tblRenners[[#This Row],[Nr]],INDIRECT("tblUitslagen["&amp;L$4&amp;"]"),0)),"")</f>
        <v/>
      </c>
      <c r="M98" t="str">
        <f ca="1">IFERROR(INDEX(tblPunten[Punten],MATCH(tblRenners[[#This Row],[Nr]],INDIRECT("tblUitslagen["&amp;M$4&amp;"]"),0)),"")</f>
        <v/>
      </c>
      <c r="N98" t="str">
        <f ca="1">IFERROR(INDEX(tblPunten[Punten],MATCH(tblRenners[[#This Row],[Nr]],INDIRECT("tblUitslagen["&amp;N$4&amp;"]"),0)),"")</f>
        <v/>
      </c>
      <c r="O98" t="str">
        <f ca="1">IFERROR(INDEX(tblPunten[Punten],MATCH(tblRenners[[#This Row],[Nr]],INDIRECT("tblUitslagen["&amp;O$4&amp;"]"),0)),"")</f>
        <v/>
      </c>
      <c r="P98" t="str">
        <f ca="1">IFERROR(INDEX(tblPunten[Punten],MATCH(tblRenners[[#This Row],[Nr]],INDIRECT("tblUitslagen["&amp;P$4&amp;"]"),0)),"")</f>
        <v/>
      </c>
      <c r="Q98" t="str">
        <f ca="1">IFERROR(INDEX(tblPunten[Punten],MATCH(tblRenners[[#This Row],[Nr]],INDIRECT("tblUitslagen["&amp;Q$4&amp;"]"),0)),"")</f>
        <v/>
      </c>
      <c r="R98" t="str">
        <f ca="1">IFERROR(INDEX(tblPunten[Punten],MATCH(tblRenners[[#This Row],[Nr]],INDIRECT("tblUitslagen["&amp;R$4&amp;"]"),0)),"")</f>
        <v/>
      </c>
      <c r="S98" t="str">
        <f ca="1">IFERROR(INDEX(tblPunten[Punten],MATCH(tblRenners[[#This Row],[Nr]],INDIRECT("tblUitslagen["&amp;S$4&amp;"]"),0)),"")</f>
        <v/>
      </c>
      <c r="T98" t="str">
        <f ca="1">IFERROR(INDEX(tblPunten[Punten],MATCH(tblRenners[[#This Row],[Nr]],INDIRECT("tblUitslagen["&amp;T$4&amp;"]"),0)),"")</f>
        <v/>
      </c>
      <c r="U98" t="str">
        <f ca="1">IFERROR(INDEX(tblPunten[Punten],MATCH(tblRenners[[#This Row],[Nr]],INDIRECT("tblUitslagen["&amp;U$4&amp;"]"),0)),"")</f>
        <v/>
      </c>
      <c r="V98" t="str">
        <f ca="1">IFERROR(INDEX(tblPunten[Punten],MATCH(tblRenners[[#This Row],[Nr]],INDIRECT("tblUitslagen["&amp;V$4&amp;"]"),0)),"")</f>
        <v/>
      </c>
      <c r="W98" t="str">
        <f ca="1">IFERROR(INDEX(tblPunten[Punten],MATCH(tblRenners[[#This Row],[Nr]],INDIRECT("tblUitslagen["&amp;W$4&amp;"]"),0)),"")</f>
        <v/>
      </c>
      <c r="X98" t="str">
        <f ca="1">IFERROR(INDEX(tblPunten[Punten],MATCH(tblRenners[[#This Row],[Nr]],INDIRECT("tblUitslagen["&amp;X$4&amp;"]"),0)),"")</f>
        <v/>
      </c>
      <c r="Y98" t="str">
        <f ca="1">IFERROR(INDEX(tblPunten[Punten],MATCH(tblRenners[[#This Row],[Nr]],INDIRECT("tblUitslagen["&amp;Y$4&amp;"]"),0)),"")</f>
        <v/>
      </c>
      <c r="Z98" t="str">
        <f ca="1">IFERROR(INDEX(tblPunten[Punten],MATCH(tblRenners[[#This Row],[Nr]],INDIRECT("tblUitslagen["&amp;Z$4&amp;"]"),0)),"")</f>
        <v/>
      </c>
      <c r="AA98" t="str">
        <f ca="1">IFERROR(INDEX(tblPunten[Punten],MATCH(tblRenners[[#This Row],[Nr]],INDIRECT("tblUitslagen["&amp;AA$4&amp;"]"),0)),"")</f>
        <v/>
      </c>
      <c r="AB98" t="str">
        <f ca="1">IFERROR(INDEX(tblPunten[Punten],MATCH(tblRenners[[#This Row],[Nr]],INDIRECT("tblUitslagen["&amp;AB$4&amp;"]"),0)),"")</f>
        <v/>
      </c>
    </row>
    <row r="99" spans="2:28" x14ac:dyDescent="0.3">
      <c r="B99" t="str">
        <f>INDEX(tblTeams[Naam],MATCH(FLOOR(tblRenners[[#This Row],[Nr]],10),tblTeams[Nr],0))</f>
        <v>Movistar</v>
      </c>
      <c r="C99">
        <v>92</v>
      </c>
      <c r="D99" t="str">
        <f>INDEX(tblTeams[Naam],MATCH(tblRenners[[#This Row],[Nr]],tblTeams[Nr],0))</f>
        <v>Dario Cataldo</v>
      </c>
      <c r="E99" t="str">
        <f>INDEX(tblTeams[Land],MATCH(tblRenners[[#This Row],[Nr]],tblTeams[Nr],0))</f>
        <v>Italië</v>
      </c>
      <c r="F99" s="9">
        <f ca="1">SUM(tblRenners[[#This Row],[Etap1]:[Etap21]])</f>
        <v>0</v>
      </c>
      <c r="G99">
        <f ca="1">_xlfn.RANK.EQ(tblRenners[[#This Row],[TotaalPunten]],tblRenners[TotaalPunten])</f>
        <v>27</v>
      </c>
      <c r="H99" t="str">
        <f ca="1">IFERROR(INDEX(tblPunten[Punten],MATCH(tblRenners[[#This Row],[Nr]],INDIRECT("tblUitslagen["&amp;H$4&amp;"]"),0)),"")</f>
        <v/>
      </c>
      <c r="I99" t="str">
        <f ca="1">IFERROR(INDEX(tblPunten[Punten],MATCH(tblRenners[[#This Row],[Nr]],INDIRECT("tblUitslagen["&amp;I$4&amp;"]"),0)),"")</f>
        <v/>
      </c>
      <c r="J99" t="str">
        <f ca="1">IFERROR(INDEX(tblPunten[Punten],MATCH(tblRenners[[#This Row],[Nr]],INDIRECT("tblUitslagen["&amp;J$4&amp;"]"),0)),"")</f>
        <v/>
      </c>
      <c r="K99" t="str">
        <f ca="1">IFERROR(INDEX(tblPunten[Punten],MATCH(tblRenners[[#This Row],[Nr]],INDIRECT("tblUitslagen["&amp;K$4&amp;"]"),0)),"")</f>
        <v/>
      </c>
      <c r="L99" t="str">
        <f ca="1">IFERROR(INDEX(tblPunten[Punten],MATCH(tblRenners[[#This Row],[Nr]],INDIRECT("tblUitslagen["&amp;L$4&amp;"]"),0)),"")</f>
        <v/>
      </c>
      <c r="M99" t="str">
        <f ca="1">IFERROR(INDEX(tblPunten[Punten],MATCH(tblRenners[[#This Row],[Nr]],INDIRECT("tblUitslagen["&amp;M$4&amp;"]"),0)),"")</f>
        <v/>
      </c>
      <c r="N99" t="str">
        <f ca="1">IFERROR(INDEX(tblPunten[Punten],MATCH(tblRenners[[#This Row],[Nr]],INDIRECT("tblUitslagen["&amp;N$4&amp;"]"),0)),"")</f>
        <v/>
      </c>
      <c r="O99" t="str">
        <f ca="1">IFERROR(INDEX(tblPunten[Punten],MATCH(tblRenners[[#This Row],[Nr]],INDIRECT("tblUitslagen["&amp;O$4&amp;"]"),0)),"")</f>
        <v/>
      </c>
      <c r="P99" t="str">
        <f ca="1">IFERROR(INDEX(tblPunten[Punten],MATCH(tblRenners[[#This Row],[Nr]],INDIRECT("tblUitslagen["&amp;P$4&amp;"]"),0)),"")</f>
        <v/>
      </c>
      <c r="Q99" t="str">
        <f ca="1">IFERROR(INDEX(tblPunten[Punten],MATCH(tblRenners[[#This Row],[Nr]],INDIRECT("tblUitslagen["&amp;Q$4&amp;"]"),0)),"")</f>
        <v/>
      </c>
      <c r="R99" t="str">
        <f ca="1">IFERROR(INDEX(tblPunten[Punten],MATCH(tblRenners[[#This Row],[Nr]],INDIRECT("tblUitslagen["&amp;R$4&amp;"]"),0)),"")</f>
        <v/>
      </c>
      <c r="S99" t="str">
        <f ca="1">IFERROR(INDEX(tblPunten[Punten],MATCH(tblRenners[[#This Row],[Nr]],INDIRECT("tblUitslagen["&amp;S$4&amp;"]"),0)),"")</f>
        <v/>
      </c>
      <c r="T99" t="str">
        <f ca="1">IFERROR(INDEX(tblPunten[Punten],MATCH(tblRenners[[#This Row],[Nr]],INDIRECT("tblUitslagen["&amp;T$4&amp;"]"),0)),"")</f>
        <v/>
      </c>
      <c r="U99" t="str">
        <f ca="1">IFERROR(INDEX(tblPunten[Punten],MATCH(tblRenners[[#This Row],[Nr]],INDIRECT("tblUitslagen["&amp;U$4&amp;"]"),0)),"")</f>
        <v/>
      </c>
      <c r="V99" t="str">
        <f ca="1">IFERROR(INDEX(tblPunten[Punten],MATCH(tblRenners[[#This Row],[Nr]],INDIRECT("tblUitslagen["&amp;V$4&amp;"]"),0)),"")</f>
        <v/>
      </c>
      <c r="W99" t="str">
        <f ca="1">IFERROR(INDEX(tblPunten[Punten],MATCH(tblRenners[[#This Row],[Nr]],INDIRECT("tblUitslagen["&amp;W$4&amp;"]"),0)),"")</f>
        <v/>
      </c>
      <c r="X99" t="str">
        <f ca="1">IFERROR(INDEX(tblPunten[Punten],MATCH(tblRenners[[#This Row],[Nr]],INDIRECT("tblUitslagen["&amp;X$4&amp;"]"),0)),"")</f>
        <v/>
      </c>
      <c r="Y99" t="str">
        <f ca="1">IFERROR(INDEX(tblPunten[Punten],MATCH(tblRenners[[#This Row],[Nr]],INDIRECT("tblUitslagen["&amp;Y$4&amp;"]"),0)),"")</f>
        <v/>
      </c>
      <c r="Z99" t="str">
        <f ca="1">IFERROR(INDEX(tblPunten[Punten],MATCH(tblRenners[[#This Row],[Nr]],INDIRECT("tblUitslagen["&amp;Z$4&amp;"]"),0)),"")</f>
        <v/>
      </c>
      <c r="AA99" t="str">
        <f ca="1">IFERROR(INDEX(tblPunten[Punten],MATCH(tblRenners[[#This Row],[Nr]],INDIRECT("tblUitslagen["&amp;AA$4&amp;"]"),0)),"")</f>
        <v/>
      </c>
      <c r="AB99" t="str">
        <f ca="1">IFERROR(INDEX(tblPunten[Punten],MATCH(tblRenners[[#This Row],[Nr]],INDIRECT("tblUitslagen["&amp;AB$4&amp;"]"),0)),"")</f>
        <v/>
      </c>
    </row>
    <row r="100" spans="2:28" x14ac:dyDescent="0.3">
      <c r="B100" t="str">
        <f>INDEX(tblTeams[Naam],MATCH(FLOOR(tblRenners[[#This Row],[Nr]],10),tblTeams[Nr],0))</f>
        <v>Movistar</v>
      </c>
      <c r="C100">
        <v>93</v>
      </c>
      <c r="D100" t="str">
        <f>INDEX(tblTeams[Naam],MATCH(tblRenners[[#This Row],[Nr]],tblTeams[Nr],0))</f>
        <v>Imanol Erviti</v>
      </c>
      <c r="E100" t="str">
        <f>INDEX(tblTeams[Land],MATCH(tblRenners[[#This Row],[Nr]],tblTeams[Nr],0))</f>
        <v>Spanje</v>
      </c>
      <c r="F100" s="9">
        <f ca="1">SUM(tblRenners[[#This Row],[Etap1]:[Etap21]])</f>
        <v>0</v>
      </c>
      <c r="G100">
        <f ca="1">_xlfn.RANK.EQ(tblRenners[[#This Row],[TotaalPunten]],tblRenners[TotaalPunten])</f>
        <v>27</v>
      </c>
      <c r="H100" t="str">
        <f ca="1">IFERROR(INDEX(tblPunten[Punten],MATCH(tblRenners[[#This Row],[Nr]],INDIRECT("tblUitslagen["&amp;H$4&amp;"]"),0)),"")</f>
        <v/>
      </c>
      <c r="I100" t="str">
        <f ca="1">IFERROR(INDEX(tblPunten[Punten],MATCH(tblRenners[[#This Row],[Nr]],INDIRECT("tblUitslagen["&amp;I$4&amp;"]"),0)),"")</f>
        <v/>
      </c>
      <c r="J100" t="str">
        <f ca="1">IFERROR(INDEX(tblPunten[Punten],MATCH(tblRenners[[#This Row],[Nr]],INDIRECT("tblUitslagen["&amp;J$4&amp;"]"),0)),"")</f>
        <v/>
      </c>
      <c r="K100" t="str">
        <f ca="1">IFERROR(INDEX(tblPunten[Punten],MATCH(tblRenners[[#This Row],[Nr]],INDIRECT("tblUitslagen["&amp;K$4&amp;"]"),0)),"")</f>
        <v/>
      </c>
      <c r="L100" t="str">
        <f ca="1">IFERROR(INDEX(tblPunten[Punten],MATCH(tblRenners[[#This Row],[Nr]],INDIRECT("tblUitslagen["&amp;L$4&amp;"]"),0)),"")</f>
        <v/>
      </c>
      <c r="M100" t="str">
        <f ca="1">IFERROR(INDEX(tblPunten[Punten],MATCH(tblRenners[[#This Row],[Nr]],INDIRECT("tblUitslagen["&amp;M$4&amp;"]"),0)),"")</f>
        <v/>
      </c>
      <c r="N100" t="str">
        <f ca="1">IFERROR(INDEX(tblPunten[Punten],MATCH(tblRenners[[#This Row],[Nr]],INDIRECT("tblUitslagen["&amp;N$4&amp;"]"),0)),"")</f>
        <v/>
      </c>
      <c r="O100" t="str">
        <f ca="1">IFERROR(INDEX(tblPunten[Punten],MATCH(tblRenners[[#This Row],[Nr]],INDIRECT("tblUitslagen["&amp;O$4&amp;"]"),0)),"")</f>
        <v/>
      </c>
      <c r="P100" t="str">
        <f ca="1">IFERROR(INDEX(tblPunten[Punten],MATCH(tblRenners[[#This Row],[Nr]],INDIRECT("tblUitslagen["&amp;P$4&amp;"]"),0)),"")</f>
        <v/>
      </c>
      <c r="Q100" t="str">
        <f ca="1">IFERROR(INDEX(tblPunten[Punten],MATCH(tblRenners[[#This Row],[Nr]],INDIRECT("tblUitslagen["&amp;Q$4&amp;"]"),0)),"")</f>
        <v/>
      </c>
      <c r="R100" t="str">
        <f ca="1">IFERROR(INDEX(tblPunten[Punten],MATCH(tblRenners[[#This Row],[Nr]],INDIRECT("tblUitslagen["&amp;R$4&amp;"]"),0)),"")</f>
        <v/>
      </c>
      <c r="S100" t="str">
        <f ca="1">IFERROR(INDEX(tblPunten[Punten],MATCH(tblRenners[[#This Row],[Nr]],INDIRECT("tblUitslagen["&amp;S$4&amp;"]"),0)),"")</f>
        <v/>
      </c>
      <c r="T100" t="str">
        <f ca="1">IFERROR(INDEX(tblPunten[Punten],MATCH(tblRenners[[#This Row],[Nr]],INDIRECT("tblUitslagen["&amp;T$4&amp;"]"),0)),"")</f>
        <v/>
      </c>
      <c r="U100" t="str">
        <f ca="1">IFERROR(INDEX(tblPunten[Punten],MATCH(tblRenners[[#This Row],[Nr]],INDIRECT("tblUitslagen["&amp;U$4&amp;"]"),0)),"")</f>
        <v/>
      </c>
      <c r="V100" t="str">
        <f ca="1">IFERROR(INDEX(tblPunten[Punten],MATCH(tblRenners[[#This Row],[Nr]],INDIRECT("tblUitslagen["&amp;V$4&amp;"]"),0)),"")</f>
        <v/>
      </c>
      <c r="W100" t="str">
        <f ca="1">IFERROR(INDEX(tblPunten[Punten],MATCH(tblRenners[[#This Row],[Nr]],INDIRECT("tblUitslagen["&amp;W$4&amp;"]"),0)),"")</f>
        <v/>
      </c>
      <c r="X100" t="str">
        <f ca="1">IFERROR(INDEX(tblPunten[Punten],MATCH(tblRenners[[#This Row],[Nr]],INDIRECT("tblUitslagen["&amp;X$4&amp;"]"),0)),"")</f>
        <v/>
      </c>
      <c r="Y100" t="str">
        <f ca="1">IFERROR(INDEX(tblPunten[Punten],MATCH(tblRenners[[#This Row],[Nr]],INDIRECT("tblUitslagen["&amp;Y$4&amp;"]"),0)),"")</f>
        <v/>
      </c>
      <c r="Z100" t="str">
        <f ca="1">IFERROR(INDEX(tblPunten[Punten],MATCH(tblRenners[[#This Row],[Nr]],INDIRECT("tblUitslagen["&amp;Z$4&amp;"]"),0)),"")</f>
        <v/>
      </c>
      <c r="AA100" t="str">
        <f ca="1">IFERROR(INDEX(tblPunten[Punten],MATCH(tblRenners[[#This Row],[Nr]],INDIRECT("tblUitslagen["&amp;AA$4&amp;"]"),0)),"")</f>
        <v/>
      </c>
      <c r="AB100" t="str">
        <f ca="1">IFERROR(INDEX(tblPunten[Punten],MATCH(tblRenners[[#This Row],[Nr]],INDIRECT("tblUitslagen["&amp;AB$4&amp;"]"),0)),"")</f>
        <v/>
      </c>
    </row>
    <row r="101" spans="2:28" x14ac:dyDescent="0.3">
      <c r="B101" t="str">
        <f>INDEX(tblTeams[Naam],MATCH(FLOOR(tblRenners[[#This Row],[Nr]],10),tblTeams[Nr],0))</f>
        <v>Movistar</v>
      </c>
      <c r="C101">
        <v>94</v>
      </c>
      <c r="D101" t="str">
        <f>INDEX(tblTeams[Naam],MATCH(tblRenners[[#This Row],[Nr]],tblTeams[Nr],0))</f>
        <v>Enric Mas</v>
      </c>
      <c r="E101" t="str">
        <f>INDEX(tblTeams[Land],MATCH(tblRenners[[#This Row],[Nr]],tblTeams[Nr],0))</f>
        <v>Spanje</v>
      </c>
      <c r="F101" s="9">
        <f ca="1">SUM(tblRenners[[#This Row],[Etap1]:[Etap21]])</f>
        <v>0</v>
      </c>
      <c r="G101">
        <f ca="1">_xlfn.RANK.EQ(tblRenners[[#This Row],[TotaalPunten]],tblRenners[TotaalPunten])</f>
        <v>27</v>
      </c>
      <c r="H101" t="str">
        <f ca="1">IFERROR(INDEX(tblPunten[Punten],MATCH(tblRenners[[#This Row],[Nr]],INDIRECT("tblUitslagen["&amp;H$4&amp;"]"),0)),"")</f>
        <v/>
      </c>
      <c r="I101" t="str">
        <f ca="1">IFERROR(INDEX(tblPunten[Punten],MATCH(tblRenners[[#This Row],[Nr]],INDIRECT("tblUitslagen["&amp;I$4&amp;"]"),0)),"")</f>
        <v/>
      </c>
      <c r="J101" t="str">
        <f ca="1">IFERROR(INDEX(tblPunten[Punten],MATCH(tblRenners[[#This Row],[Nr]],INDIRECT("tblUitslagen["&amp;J$4&amp;"]"),0)),"")</f>
        <v/>
      </c>
      <c r="K101" t="str">
        <f ca="1">IFERROR(INDEX(tblPunten[Punten],MATCH(tblRenners[[#This Row],[Nr]],INDIRECT("tblUitslagen["&amp;K$4&amp;"]"),0)),"")</f>
        <v/>
      </c>
      <c r="L101" t="str">
        <f ca="1">IFERROR(INDEX(tblPunten[Punten],MATCH(tblRenners[[#This Row],[Nr]],INDIRECT("tblUitslagen["&amp;L$4&amp;"]"),0)),"")</f>
        <v/>
      </c>
      <c r="M101" t="str">
        <f ca="1">IFERROR(INDEX(tblPunten[Punten],MATCH(tblRenners[[#This Row],[Nr]],INDIRECT("tblUitslagen["&amp;M$4&amp;"]"),0)),"")</f>
        <v/>
      </c>
      <c r="N101" t="str">
        <f ca="1">IFERROR(INDEX(tblPunten[Punten],MATCH(tblRenners[[#This Row],[Nr]],INDIRECT("tblUitslagen["&amp;N$4&amp;"]"),0)),"")</f>
        <v/>
      </c>
      <c r="O101" t="str">
        <f ca="1">IFERROR(INDEX(tblPunten[Punten],MATCH(tblRenners[[#This Row],[Nr]],INDIRECT("tblUitslagen["&amp;O$4&amp;"]"),0)),"")</f>
        <v/>
      </c>
      <c r="P101" t="str">
        <f ca="1">IFERROR(INDEX(tblPunten[Punten],MATCH(tblRenners[[#This Row],[Nr]],INDIRECT("tblUitslagen["&amp;P$4&amp;"]"),0)),"")</f>
        <v/>
      </c>
      <c r="Q101" t="str">
        <f ca="1">IFERROR(INDEX(tblPunten[Punten],MATCH(tblRenners[[#This Row],[Nr]],INDIRECT("tblUitslagen["&amp;Q$4&amp;"]"),0)),"")</f>
        <v/>
      </c>
      <c r="R101" t="str">
        <f ca="1">IFERROR(INDEX(tblPunten[Punten],MATCH(tblRenners[[#This Row],[Nr]],INDIRECT("tblUitslagen["&amp;R$4&amp;"]"),0)),"")</f>
        <v/>
      </c>
      <c r="S101" t="str">
        <f ca="1">IFERROR(INDEX(tblPunten[Punten],MATCH(tblRenners[[#This Row],[Nr]],INDIRECT("tblUitslagen["&amp;S$4&amp;"]"),0)),"")</f>
        <v/>
      </c>
      <c r="T101" t="str">
        <f ca="1">IFERROR(INDEX(tblPunten[Punten],MATCH(tblRenners[[#This Row],[Nr]],INDIRECT("tblUitslagen["&amp;T$4&amp;"]"),0)),"")</f>
        <v/>
      </c>
      <c r="U101" t="str">
        <f ca="1">IFERROR(INDEX(tblPunten[Punten],MATCH(tblRenners[[#This Row],[Nr]],INDIRECT("tblUitslagen["&amp;U$4&amp;"]"),0)),"")</f>
        <v/>
      </c>
      <c r="V101" t="str">
        <f ca="1">IFERROR(INDEX(tblPunten[Punten],MATCH(tblRenners[[#This Row],[Nr]],INDIRECT("tblUitslagen["&amp;V$4&amp;"]"),0)),"")</f>
        <v/>
      </c>
      <c r="W101" t="str">
        <f ca="1">IFERROR(INDEX(tblPunten[Punten],MATCH(tblRenners[[#This Row],[Nr]],INDIRECT("tblUitslagen["&amp;W$4&amp;"]"),0)),"")</f>
        <v/>
      </c>
      <c r="X101" t="str">
        <f ca="1">IFERROR(INDEX(tblPunten[Punten],MATCH(tblRenners[[#This Row],[Nr]],INDIRECT("tblUitslagen["&amp;X$4&amp;"]"),0)),"")</f>
        <v/>
      </c>
      <c r="Y101" t="str">
        <f ca="1">IFERROR(INDEX(tblPunten[Punten],MATCH(tblRenners[[#This Row],[Nr]],INDIRECT("tblUitslagen["&amp;Y$4&amp;"]"),0)),"")</f>
        <v/>
      </c>
      <c r="Z101" t="str">
        <f ca="1">IFERROR(INDEX(tblPunten[Punten],MATCH(tblRenners[[#This Row],[Nr]],INDIRECT("tblUitslagen["&amp;Z$4&amp;"]"),0)),"")</f>
        <v/>
      </c>
      <c r="AA101" t="str">
        <f ca="1">IFERROR(INDEX(tblPunten[Punten],MATCH(tblRenners[[#This Row],[Nr]],INDIRECT("tblUitslagen["&amp;AA$4&amp;"]"),0)),"")</f>
        <v/>
      </c>
      <c r="AB101" t="str">
        <f ca="1">IFERROR(INDEX(tblPunten[Punten],MATCH(tblRenners[[#This Row],[Nr]],INDIRECT("tblUitslagen["&amp;AB$4&amp;"]"),0)),"")</f>
        <v/>
      </c>
    </row>
    <row r="102" spans="2:28" x14ac:dyDescent="0.3">
      <c r="B102" t="str">
        <f>INDEX(tblTeams[Naam],MATCH(FLOOR(tblRenners[[#This Row],[Nr]],10),tblTeams[Nr],0))</f>
        <v>Movistar</v>
      </c>
      <c r="C102">
        <v>95</v>
      </c>
      <c r="D102" t="str">
        <f>INDEX(tblTeams[Naam],MATCH(tblRenners[[#This Row],[Nr]],tblTeams[Nr],0))</f>
        <v>Nelson Oliveira</v>
      </c>
      <c r="E102" t="str">
        <f>INDEX(tblTeams[Land],MATCH(tblRenners[[#This Row],[Nr]],tblTeams[Nr],0))</f>
        <v>Portugal</v>
      </c>
      <c r="F102" s="9">
        <f ca="1">SUM(tblRenners[[#This Row],[Etap1]:[Etap21]])</f>
        <v>0</v>
      </c>
      <c r="G102">
        <f ca="1">_xlfn.RANK.EQ(tblRenners[[#This Row],[TotaalPunten]],tblRenners[TotaalPunten])</f>
        <v>27</v>
      </c>
      <c r="H102" t="str">
        <f ca="1">IFERROR(INDEX(tblPunten[Punten],MATCH(tblRenners[[#This Row],[Nr]],INDIRECT("tblUitslagen["&amp;H$4&amp;"]"),0)),"")</f>
        <v/>
      </c>
      <c r="I102" t="str">
        <f ca="1">IFERROR(INDEX(tblPunten[Punten],MATCH(tblRenners[[#This Row],[Nr]],INDIRECT("tblUitslagen["&amp;I$4&amp;"]"),0)),"")</f>
        <v/>
      </c>
      <c r="J102" t="str">
        <f ca="1">IFERROR(INDEX(tblPunten[Punten],MATCH(tblRenners[[#This Row],[Nr]],INDIRECT("tblUitslagen["&amp;J$4&amp;"]"),0)),"")</f>
        <v/>
      </c>
      <c r="K102" t="str">
        <f ca="1">IFERROR(INDEX(tblPunten[Punten],MATCH(tblRenners[[#This Row],[Nr]],INDIRECT("tblUitslagen["&amp;K$4&amp;"]"),0)),"")</f>
        <v/>
      </c>
      <c r="L102" t="str">
        <f ca="1">IFERROR(INDEX(tblPunten[Punten],MATCH(tblRenners[[#This Row],[Nr]],INDIRECT("tblUitslagen["&amp;L$4&amp;"]"),0)),"")</f>
        <v/>
      </c>
      <c r="M102" t="str">
        <f ca="1">IFERROR(INDEX(tblPunten[Punten],MATCH(tblRenners[[#This Row],[Nr]],INDIRECT("tblUitslagen["&amp;M$4&amp;"]"),0)),"")</f>
        <v/>
      </c>
      <c r="N102" t="str">
        <f ca="1">IFERROR(INDEX(tblPunten[Punten],MATCH(tblRenners[[#This Row],[Nr]],INDIRECT("tblUitslagen["&amp;N$4&amp;"]"),0)),"")</f>
        <v/>
      </c>
      <c r="O102" t="str">
        <f ca="1">IFERROR(INDEX(tblPunten[Punten],MATCH(tblRenners[[#This Row],[Nr]],INDIRECT("tblUitslagen["&amp;O$4&amp;"]"),0)),"")</f>
        <v/>
      </c>
      <c r="P102" t="str">
        <f ca="1">IFERROR(INDEX(tblPunten[Punten],MATCH(tblRenners[[#This Row],[Nr]],INDIRECT("tblUitslagen["&amp;P$4&amp;"]"),0)),"")</f>
        <v/>
      </c>
      <c r="Q102" t="str">
        <f ca="1">IFERROR(INDEX(tblPunten[Punten],MATCH(tblRenners[[#This Row],[Nr]],INDIRECT("tblUitslagen["&amp;Q$4&amp;"]"),0)),"")</f>
        <v/>
      </c>
      <c r="R102" t="str">
        <f ca="1">IFERROR(INDEX(tblPunten[Punten],MATCH(tblRenners[[#This Row],[Nr]],INDIRECT("tblUitslagen["&amp;R$4&amp;"]"),0)),"")</f>
        <v/>
      </c>
      <c r="S102" t="str">
        <f ca="1">IFERROR(INDEX(tblPunten[Punten],MATCH(tblRenners[[#This Row],[Nr]],INDIRECT("tblUitslagen["&amp;S$4&amp;"]"),0)),"")</f>
        <v/>
      </c>
      <c r="T102" t="str">
        <f ca="1">IFERROR(INDEX(tblPunten[Punten],MATCH(tblRenners[[#This Row],[Nr]],INDIRECT("tblUitslagen["&amp;T$4&amp;"]"),0)),"")</f>
        <v/>
      </c>
      <c r="U102" t="str">
        <f ca="1">IFERROR(INDEX(tblPunten[Punten],MATCH(tblRenners[[#This Row],[Nr]],INDIRECT("tblUitslagen["&amp;U$4&amp;"]"),0)),"")</f>
        <v/>
      </c>
      <c r="V102" t="str">
        <f ca="1">IFERROR(INDEX(tblPunten[Punten],MATCH(tblRenners[[#This Row],[Nr]],INDIRECT("tblUitslagen["&amp;V$4&amp;"]"),0)),"")</f>
        <v/>
      </c>
      <c r="W102" t="str">
        <f ca="1">IFERROR(INDEX(tblPunten[Punten],MATCH(tblRenners[[#This Row],[Nr]],INDIRECT("tblUitslagen["&amp;W$4&amp;"]"),0)),"")</f>
        <v/>
      </c>
      <c r="X102" t="str">
        <f ca="1">IFERROR(INDEX(tblPunten[Punten],MATCH(tblRenners[[#This Row],[Nr]],INDIRECT("tblUitslagen["&amp;X$4&amp;"]"),0)),"")</f>
        <v/>
      </c>
      <c r="Y102" t="str">
        <f ca="1">IFERROR(INDEX(tblPunten[Punten],MATCH(tblRenners[[#This Row],[Nr]],INDIRECT("tblUitslagen["&amp;Y$4&amp;"]"),0)),"")</f>
        <v/>
      </c>
      <c r="Z102" t="str">
        <f ca="1">IFERROR(INDEX(tblPunten[Punten],MATCH(tblRenners[[#This Row],[Nr]],INDIRECT("tblUitslagen["&amp;Z$4&amp;"]"),0)),"")</f>
        <v/>
      </c>
      <c r="AA102" t="str">
        <f ca="1">IFERROR(INDEX(tblPunten[Punten],MATCH(tblRenners[[#This Row],[Nr]],INDIRECT("tblUitslagen["&amp;AA$4&amp;"]"),0)),"")</f>
        <v/>
      </c>
      <c r="AB102" t="str">
        <f ca="1">IFERROR(INDEX(tblPunten[Punten],MATCH(tblRenners[[#This Row],[Nr]],INDIRECT("tblUitslagen["&amp;AB$4&amp;"]"),0)),"")</f>
        <v/>
      </c>
    </row>
    <row r="103" spans="2:28" x14ac:dyDescent="0.3">
      <c r="B103" t="str">
        <f>INDEX(tblTeams[Naam],MATCH(FLOOR(tblRenners[[#This Row],[Nr]],10),tblTeams[Nr],0))</f>
        <v>Movistar</v>
      </c>
      <c r="C103">
        <v>96</v>
      </c>
      <c r="D103" t="str">
        <f>INDEX(tblTeams[Naam],MATCH(tblRenners[[#This Row],[Nr]],tblTeams[Nr],0))</f>
        <v>José Joaquin Rojas</v>
      </c>
      <c r="E103" t="str">
        <f>INDEX(tblTeams[Land],MATCH(tblRenners[[#This Row],[Nr]],tblTeams[Nr],0))</f>
        <v>Spanje</v>
      </c>
      <c r="F103" s="9">
        <f ca="1">SUM(tblRenners[[#This Row],[Etap1]:[Etap21]])</f>
        <v>0</v>
      </c>
      <c r="G103">
        <f ca="1">_xlfn.RANK.EQ(tblRenners[[#This Row],[TotaalPunten]],tblRenners[TotaalPunten])</f>
        <v>27</v>
      </c>
      <c r="H103" t="str">
        <f ca="1">IFERROR(INDEX(tblPunten[Punten],MATCH(tblRenners[[#This Row],[Nr]],INDIRECT("tblUitslagen["&amp;H$4&amp;"]"),0)),"")</f>
        <v/>
      </c>
      <c r="I103" t="str">
        <f ca="1">IFERROR(INDEX(tblPunten[Punten],MATCH(tblRenners[[#This Row],[Nr]],INDIRECT("tblUitslagen["&amp;I$4&amp;"]"),0)),"")</f>
        <v/>
      </c>
      <c r="J103" t="str">
        <f ca="1">IFERROR(INDEX(tblPunten[Punten],MATCH(tblRenners[[#This Row],[Nr]],INDIRECT("tblUitslagen["&amp;J$4&amp;"]"),0)),"")</f>
        <v/>
      </c>
      <c r="K103" t="str">
        <f ca="1">IFERROR(INDEX(tblPunten[Punten],MATCH(tblRenners[[#This Row],[Nr]],INDIRECT("tblUitslagen["&amp;K$4&amp;"]"),0)),"")</f>
        <v/>
      </c>
      <c r="L103" t="str">
        <f ca="1">IFERROR(INDEX(tblPunten[Punten],MATCH(tblRenners[[#This Row],[Nr]],INDIRECT("tblUitslagen["&amp;L$4&amp;"]"),0)),"")</f>
        <v/>
      </c>
      <c r="M103" t="str">
        <f ca="1">IFERROR(INDEX(tblPunten[Punten],MATCH(tblRenners[[#This Row],[Nr]],INDIRECT("tblUitslagen["&amp;M$4&amp;"]"),0)),"")</f>
        <v/>
      </c>
      <c r="N103" t="str">
        <f ca="1">IFERROR(INDEX(tblPunten[Punten],MATCH(tblRenners[[#This Row],[Nr]],INDIRECT("tblUitslagen["&amp;N$4&amp;"]"),0)),"")</f>
        <v/>
      </c>
      <c r="O103" t="str">
        <f ca="1">IFERROR(INDEX(tblPunten[Punten],MATCH(tblRenners[[#This Row],[Nr]],INDIRECT("tblUitslagen["&amp;O$4&amp;"]"),0)),"")</f>
        <v/>
      </c>
      <c r="P103" t="str">
        <f ca="1">IFERROR(INDEX(tblPunten[Punten],MATCH(tblRenners[[#This Row],[Nr]],INDIRECT("tblUitslagen["&amp;P$4&amp;"]"),0)),"")</f>
        <v/>
      </c>
      <c r="Q103" t="str">
        <f ca="1">IFERROR(INDEX(tblPunten[Punten],MATCH(tblRenners[[#This Row],[Nr]],INDIRECT("tblUitslagen["&amp;Q$4&amp;"]"),0)),"")</f>
        <v/>
      </c>
      <c r="R103" t="str">
        <f ca="1">IFERROR(INDEX(tblPunten[Punten],MATCH(tblRenners[[#This Row],[Nr]],INDIRECT("tblUitslagen["&amp;R$4&amp;"]"),0)),"")</f>
        <v/>
      </c>
      <c r="S103" t="str">
        <f ca="1">IFERROR(INDEX(tblPunten[Punten],MATCH(tblRenners[[#This Row],[Nr]],INDIRECT("tblUitslagen["&amp;S$4&amp;"]"),0)),"")</f>
        <v/>
      </c>
      <c r="T103" t="str">
        <f ca="1">IFERROR(INDEX(tblPunten[Punten],MATCH(tblRenners[[#This Row],[Nr]],INDIRECT("tblUitslagen["&amp;T$4&amp;"]"),0)),"")</f>
        <v/>
      </c>
      <c r="U103" t="str">
        <f ca="1">IFERROR(INDEX(tblPunten[Punten],MATCH(tblRenners[[#This Row],[Nr]],INDIRECT("tblUitslagen["&amp;U$4&amp;"]"),0)),"")</f>
        <v/>
      </c>
      <c r="V103" t="str">
        <f ca="1">IFERROR(INDEX(tblPunten[Punten],MATCH(tblRenners[[#This Row],[Nr]],INDIRECT("tblUitslagen["&amp;V$4&amp;"]"),0)),"")</f>
        <v/>
      </c>
      <c r="W103" t="str">
        <f ca="1">IFERROR(INDEX(tblPunten[Punten],MATCH(tblRenners[[#This Row],[Nr]],INDIRECT("tblUitslagen["&amp;W$4&amp;"]"),0)),"")</f>
        <v/>
      </c>
      <c r="X103" t="str">
        <f ca="1">IFERROR(INDEX(tblPunten[Punten],MATCH(tblRenners[[#This Row],[Nr]],INDIRECT("tblUitslagen["&amp;X$4&amp;"]"),0)),"")</f>
        <v/>
      </c>
      <c r="Y103" t="str">
        <f ca="1">IFERROR(INDEX(tblPunten[Punten],MATCH(tblRenners[[#This Row],[Nr]],INDIRECT("tblUitslagen["&amp;Y$4&amp;"]"),0)),"")</f>
        <v/>
      </c>
      <c r="Z103" t="str">
        <f ca="1">IFERROR(INDEX(tblPunten[Punten],MATCH(tblRenners[[#This Row],[Nr]],INDIRECT("tblUitslagen["&amp;Z$4&amp;"]"),0)),"")</f>
        <v/>
      </c>
      <c r="AA103" t="str">
        <f ca="1">IFERROR(INDEX(tblPunten[Punten],MATCH(tblRenners[[#This Row],[Nr]],INDIRECT("tblUitslagen["&amp;AA$4&amp;"]"),0)),"")</f>
        <v/>
      </c>
      <c r="AB103" t="str">
        <f ca="1">IFERROR(INDEX(tblPunten[Punten],MATCH(tblRenners[[#This Row],[Nr]],INDIRECT("tblUitslagen["&amp;AB$4&amp;"]"),0)),"")</f>
        <v/>
      </c>
    </row>
    <row r="104" spans="2:28" x14ac:dyDescent="0.3">
      <c r="B104" t="str">
        <f>INDEX(tblTeams[Naam],MATCH(FLOOR(tblRenners[[#This Row],[Nr]],10),tblTeams[Nr],0))</f>
        <v>Movistar</v>
      </c>
      <c r="C104">
        <v>97</v>
      </c>
      <c r="D104" t="str">
        <f>INDEX(tblTeams[Naam],MATCH(tblRenners[[#This Row],[Nr]],tblTeams[Nr],0))</f>
        <v>Marc Soler</v>
      </c>
      <c r="E104" t="str">
        <f>INDEX(tblTeams[Land],MATCH(tblRenners[[#This Row],[Nr]],tblTeams[Nr],0))</f>
        <v>Spanje</v>
      </c>
      <c r="F104" s="9">
        <f ca="1">SUM(tblRenners[[#This Row],[Etap1]:[Etap21]])</f>
        <v>0</v>
      </c>
      <c r="G104">
        <f ca="1">_xlfn.RANK.EQ(tblRenners[[#This Row],[TotaalPunten]],tblRenners[TotaalPunten])</f>
        <v>27</v>
      </c>
      <c r="H104" t="str">
        <f ca="1">IFERROR(INDEX(tblPunten[Punten],MATCH(tblRenners[[#This Row],[Nr]],INDIRECT("tblUitslagen["&amp;H$4&amp;"]"),0)),"")</f>
        <v/>
      </c>
      <c r="I104" t="str">
        <f ca="1">IFERROR(INDEX(tblPunten[Punten],MATCH(tblRenners[[#This Row],[Nr]],INDIRECT("tblUitslagen["&amp;I$4&amp;"]"),0)),"")</f>
        <v/>
      </c>
      <c r="J104" t="str">
        <f ca="1">IFERROR(INDEX(tblPunten[Punten],MATCH(tblRenners[[#This Row],[Nr]],INDIRECT("tblUitslagen["&amp;J$4&amp;"]"),0)),"")</f>
        <v/>
      </c>
      <c r="K104" t="str">
        <f ca="1">IFERROR(INDEX(tblPunten[Punten],MATCH(tblRenners[[#This Row],[Nr]],INDIRECT("tblUitslagen["&amp;K$4&amp;"]"),0)),"")</f>
        <v/>
      </c>
      <c r="L104" t="str">
        <f ca="1">IFERROR(INDEX(tblPunten[Punten],MATCH(tblRenners[[#This Row],[Nr]],INDIRECT("tblUitslagen["&amp;L$4&amp;"]"),0)),"")</f>
        <v/>
      </c>
      <c r="M104" t="str">
        <f ca="1">IFERROR(INDEX(tblPunten[Punten],MATCH(tblRenners[[#This Row],[Nr]],INDIRECT("tblUitslagen["&amp;M$4&amp;"]"),0)),"")</f>
        <v/>
      </c>
      <c r="N104" t="str">
        <f ca="1">IFERROR(INDEX(tblPunten[Punten],MATCH(tblRenners[[#This Row],[Nr]],INDIRECT("tblUitslagen["&amp;N$4&amp;"]"),0)),"")</f>
        <v/>
      </c>
      <c r="O104" t="str">
        <f ca="1">IFERROR(INDEX(tblPunten[Punten],MATCH(tblRenners[[#This Row],[Nr]],INDIRECT("tblUitslagen["&amp;O$4&amp;"]"),0)),"")</f>
        <v/>
      </c>
      <c r="P104" t="str">
        <f ca="1">IFERROR(INDEX(tblPunten[Punten],MATCH(tblRenners[[#This Row],[Nr]],INDIRECT("tblUitslagen["&amp;P$4&amp;"]"),0)),"")</f>
        <v/>
      </c>
      <c r="Q104" t="str">
        <f ca="1">IFERROR(INDEX(tblPunten[Punten],MATCH(tblRenners[[#This Row],[Nr]],INDIRECT("tblUitslagen["&amp;Q$4&amp;"]"),0)),"")</f>
        <v/>
      </c>
      <c r="R104" t="str">
        <f ca="1">IFERROR(INDEX(tblPunten[Punten],MATCH(tblRenners[[#This Row],[Nr]],INDIRECT("tblUitslagen["&amp;R$4&amp;"]"),0)),"")</f>
        <v/>
      </c>
      <c r="S104" t="str">
        <f ca="1">IFERROR(INDEX(tblPunten[Punten],MATCH(tblRenners[[#This Row],[Nr]],INDIRECT("tblUitslagen["&amp;S$4&amp;"]"),0)),"")</f>
        <v/>
      </c>
      <c r="T104" t="str">
        <f ca="1">IFERROR(INDEX(tblPunten[Punten],MATCH(tblRenners[[#This Row],[Nr]],INDIRECT("tblUitslagen["&amp;T$4&amp;"]"),0)),"")</f>
        <v/>
      </c>
      <c r="U104" t="str">
        <f ca="1">IFERROR(INDEX(tblPunten[Punten],MATCH(tblRenners[[#This Row],[Nr]],INDIRECT("tblUitslagen["&amp;U$4&amp;"]"),0)),"")</f>
        <v/>
      </c>
      <c r="V104" t="str">
        <f ca="1">IFERROR(INDEX(tblPunten[Punten],MATCH(tblRenners[[#This Row],[Nr]],INDIRECT("tblUitslagen["&amp;V$4&amp;"]"),0)),"")</f>
        <v/>
      </c>
      <c r="W104" t="str">
        <f ca="1">IFERROR(INDEX(tblPunten[Punten],MATCH(tblRenners[[#This Row],[Nr]],INDIRECT("tblUitslagen["&amp;W$4&amp;"]"),0)),"")</f>
        <v/>
      </c>
      <c r="X104" t="str">
        <f ca="1">IFERROR(INDEX(tblPunten[Punten],MATCH(tblRenners[[#This Row],[Nr]],INDIRECT("tblUitslagen["&amp;X$4&amp;"]"),0)),"")</f>
        <v/>
      </c>
      <c r="Y104" t="str">
        <f ca="1">IFERROR(INDEX(tblPunten[Punten],MATCH(tblRenners[[#This Row],[Nr]],INDIRECT("tblUitslagen["&amp;Y$4&amp;"]"),0)),"")</f>
        <v/>
      </c>
      <c r="Z104" t="str">
        <f ca="1">IFERROR(INDEX(tblPunten[Punten],MATCH(tblRenners[[#This Row],[Nr]],INDIRECT("tblUitslagen["&amp;Z$4&amp;"]"),0)),"")</f>
        <v/>
      </c>
      <c r="AA104" t="str">
        <f ca="1">IFERROR(INDEX(tblPunten[Punten],MATCH(tblRenners[[#This Row],[Nr]],INDIRECT("tblUitslagen["&amp;AA$4&amp;"]"),0)),"")</f>
        <v/>
      </c>
      <c r="AB104" t="str">
        <f ca="1">IFERROR(INDEX(tblPunten[Punten],MATCH(tblRenners[[#This Row],[Nr]],INDIRECT("tblUitslagen["&amp;AB$4&amp;"]"),0)),"")</f>
        <v/>
      </c>
    </row>
    <row r="105" spans="2:28" x14ac:dyDescent="0.3">
      <c r="B105" t="str">
        <f>INDEX(tblTeams[Naam],MATCH(FLOOR(tblRenners[[#This Row],[Nr]],10),tblTeams[Nr],0))</f>
        <v>Movistar</v>
      </c>
      <c r="C105">
        <v>98</v>
      </c>
      <c r="D105" t="str">
        <f>INDEX(tblTeams[Naam],MATCH(tblRenners[[#This Row],[Nr]],tblTeams[Nr],0))</f>
        <v>Carlos Verona</v>
      </c>
      <c r="E105" t="str">
        <f>INDEX(tblTeams[Land],MATCH(tblRenners[[#This Row],[Nr]],tblTeams[Nr],0))</f>
        <v>Spanje</v>
      </c>
      <c r="F105" s="9">
        <f ca="1">SUM(tblRenners[[#This Row],[Etap1]:[Etap21]])</f>
        <v>0</v>
      </c>
      <c r="G105">
        <f ca="1">_xlfn.RANK.EQ(tblRenners[[#This Row],[TotaalPunten]],tblRenners[TotaalPunten])</f>
        <v>27</v>
      </c>
      <c r="H105" t="str">
        <f ca="1">IFERROR(INDEX(tblPunten[Punten],MATCH(tblRenners[[#This Row],[Nr]],INDIRECT("tblUitslagen["&amp;H$4&amp;"]"),0)),"")</f>
        <v/>
      </c>
      <c r="I105" t="str">
        <f ca="1">IFERROR(INDEX(tblPunten[Punten],MATCH(tblRenners[[#This Row],[Nr]],INDIRECT("tblUitslagen["&amp;I$4&amp;"]"),0)),"")</f>
        <v/>
      </c>
      <c r="J105" t="str">
        <f ca="1">IFERROR(INDEX(tblPunten[Punten],MATCH(tblRenners[[#This Row],[Nr]],INDIRECT("tblUitslagen["&amp;J$4&amp;"]"),0)),"")</f>
        <v/>
      </c>
      <c r="K105" t="str">
        <f ca="1">IFERROR(INDEX(tblPunten[Punten],MATCH(tblRenners[[#This Row],[Nr]],INDIRECT("tblUitslagen["&amp;K$4&amp;"]"),0)),"")</f>
        <v/>
      </c>
      <c r="L105" t="str">
        <f ca="1">IFERROR(INDEX(tblPunten[Punten],MATCH(tblRenners[[#This Row],[Nr]],INDIRECT("tblUitslagen["&amp;L$4&amp;"]"),0)),"")</f>
        <v/>
      </c>
      <c r="M105" t="str">
        <f ca="1">IFERROR(INDEX(tblPunten[Punten],MATCH(tblRenners[[#This Row],[Nr]],INDIRECT("tblUitslagen["&amp;M$4&amp;"]"),0)),"")</f>
        <v/>
      </c>
      <c r="N105" t="str">
        <f ca="1">IFERROR(INDEX(tblPunten[Punten],MATCH(tblRenners[[#This Row],[Nr]],INDIRECT("tblUitslagen["&amp;N$4&amp;"]"),0)),"")</f>
        <v/>
      </c>
      <c r="O105" t="str">
        <f ca="1">IFERROR(INDEX(tblPunten[Punten],MATCH(tblRenners[[#This Row],[Nr]],INDIRECT("tblUitslagen["&amp;O$4&amp;"]"),0)),"")</f>
        <v/>
      </c>
      <c r="P105" t="str">
        <f ca="1">IFERROR(INDEX(tblPunten[Punten],MATCH(tblRenners[[#This Row],[Nr]],INDIRECT("tblUitslagen["&amp;P$4&amp;"]"),0)),"")</f>
        <v/>
      </c>
      <c r="Q105" t="str">
        <f ca="1">IFERROR(INDEX(tblPunten[Punten],MATCH(tblRenners[[#This Row],[Nr]],INDIRECT("tblUitslagen["&amp;Q$4&amp;"]"),0)),"")</f>
        <v/>
      </c>
      <c r="R105" t="str">
        <f ca="1">IFERROR(INDEX(tblPunten[Punten],MATCH(tblRenners[[#This Row],[Nr]],INDIRECT("tblUitslagen["&amp;R$4&amp;"]"),0)),"")</f>
        <v/>
      </c>
      <c r="S105" t="str">
        <f ca="1">IFERROR(INDEX(tblPunten[Punten],MATCH(tblRenners[[#This Row],[Nr]],INDIRECT("tblUitslagen["&amp;S$4&amp;"]"),0)),"")</f>
        <v/>
      </c>
      <c r="T105" t="str">
        <f ca="1">IFERROR(INDEX(tblPunten[Punten],MATCH(tblRenners[[#This Row],[Nr]],INDIRECT("tblUitslagen["&amp;T$4&amp;"]"),0)),"")</f>
        <v/>
      </c>
      <c r="U105" t="str">
        <f ca="1">IFERROR(INDEX(tblPunten[Punten],MATCH(tblRenners[[#This Row],[Nr]],INDIRECT("tblUitslagen["&amp;U$4&amp;"]"),0)),"")</f>
        <v/>
      </c>
      <c r="V105" t="str">
        <f ca="1">IFERROR(INDEX(tblPunten[Punten],MATCH(tblRenners[[#This Row],[Nr]],INDIRECT("tblUitslagen["&amp;V$4&amp;"]"),0)),"")</f>
        <v/>
      </c>
      <c r="W105" t="str">
        <f ca="1">IFERROR(INDEX(tblPunten[Punten],MATCH(tblRenners[[#This Row],[Nr]],INDIRECT("tblUitslagen["&amp;W$4&amp;"]"),0)),"")</f>
        <v/>
      </c>
      <c r="X105" t="str">
        <f ca="1">IFERROR(INDEX(tblPunten[Punten],MATCH(tblRenners[[#This Row],[Nr]],INDIRECT("tblUitslagen["&amp;X$4&amp;"]"),0)),"")</f>
        <v/>
      </c>
      <c r="Y105" t="str">
        <f ca="1">IFERROR(INDEX(tblPunten[Punten],MATCH(tblRenners[[#This Row],[Nr]],INDIRECT("tblUitslagen["&amp;Y$4&amp;"]"),0)),"")</f>
        <v/>
      </c>
      <c r="Z105" t="str">
        <f ca="1">IFERROR(INDEX(tblPunten[Punten],MATCH(tblRenners[[#This Row],[Nr]],INDIRECT("tblUitslagen["&amp;Z$4&amp;"]"),0)),"")</f>
        <v/>
      </c>
      <c r="AA105" t="str">
        <f ca="1">IFERROR(INDEX(tblPunten[Punten],MATCH(tblRenners[[#This Row],[Nr]],INDIRECT("tblUitslagen["&amp;AA$4&amp;"]"),0)),"")</f>
        <v/>
      </c>
      <c r="AB105" t="str">
        <f ca="1">IFERROR(INDEX(tblPunten[Punten],MATCH(tblRenners[[#This Row],[Nr]],INDIRECT("tblUitslagen["&amp;AB$4&amp;"]"),0)),"")</f>
        <v/>
      </c>
    </row>
    <row r="106" spans="2:28" x14ac:dyDescent="0.3">
      <c r="B106" t="str">
        <f>INDEX(tblTeams[Naam],MATCH(FLOOR(tblRenners[[#This Row],[Nr]],10),tblTeams[Nr],0))</f>
        <v>Trek-Segafredo</v>
      </c>
      <c r="C106">
        <v>101</v>
      </c>
      <c r="D106" t="str">
        <f>INDEX(tblTeams[Naam],MATCH(tblRenners[[#This Row],[Nr]],tblTeams[Nr],0))</f>
        <v>Richie Porte</v>
      </c>
      <c r="E106" t="str">
        <f>INDEX(tblTeams[Land],MATCH(tblRenners[[#This Row],[Nr]],tblTeams[Nr],0))</f>
        <v>Australië</v>
      </c>
      <c r="F106" s="9">
        <f ca="1">SUM(tblRenners[[#This Row],[Etap1]:[Etap21]])</f>
        <v>0</v>
      </c>
      <c r="G106">
        <f ca="1">_xlfn.RANK.EQ(tblRenners[[#This Row],[TotaalPunten]],tblRenners[TotaalPunten])</f>
        <v>27</v>
      </c>
      <c r="H106" t="str">
        <f ca="1">IFERROR(INDEX(tblPunten[Punten],MATCH(tblRenners[[#This Row],[Nr]],INDIRECT("tblUitslagen["&amp;H$4&amp;"]"),0)),"")</f>
        <v/>
      </c>
      <c r="I106" t="str">
        <f ca="1">IFERROR(INDEX(tblPunten[Punten],MATCH(tblRenners[[#This Row],[Nr]],INDIRECT("tblUitslagen["&amp;I$4&amp;"]"),0)),"")</f>
        <v/>
      </c>
      <c r="J106" t="str">
        <f ca="1">IFERROR(INDEX(tblPunten[Punten],MATCH(tblRenners[[#This Row],[Nr]],INDIRECT("tblUitslagen["&amp;J$4&amp;"]"),0)),"")</f>
        <v/>
      </c>
      <c r="K106" t="str">
        <f ca="1">IFERROR(INDEX(tblPunten[Punten],MATCH(tblRenners[[#This Row],[Nr]],INDIRECT("tblUitslagen["&amp;K$4&amp;"]"),0)),"")</f>
        <v/>
      </c>
      <c r="L106" t="str">
        <f ca="1">IFERROR(INDEX(tblPunten[Punten],MATCH(tblRenners[[#This Row],[Nr]],INDIRECT("tblUitslagen["&amp;L$4&amp;"]"),0)),"")</f>
        <v/>
      </c>
      <c r="M106" t="str">
        <f ca="1">IFERROR(INDEX(tblPunten[Punten],MATCH(tblRenners[[#This Row],[Nr]],INDIRECT("tblUitslagen["&amp;M$4&amp;"]"),0)),"")</f>
        <v/>
      </c>
      <c r="N106" t="str">
        <f ca="1">IFERROR(INDEX(tblPunten[Punten],MATCH(tblRenners[[#This Row],[Nr]],INDIRECT("tblUitslagen["&amp;N$4&amp;"]"),0)),"")</f>
        <v/>
      </c>
      <c r="O106" t="str">
        <f ca="1">IFERROR(INDEX(tblPunten[Punten],MATCH(tblRenners[[#This Row],[Nr]],INDIRECT("tblUitslagen["&amp;O$4&amp;"]"),0)),"")</f>
        <v/>
      </c>
      <c r="P106" t="str">
        <f ca="1">IFERROR(INDEX(tblPunten[Punten],MATCH(tblRenners[[#This Row],[Nr]],INDIRECT("tblUitslagen["&amp;P$4&amp;"]"),0)),"")</f>
        <v/>
      </c>
      <c r="Q106" t="str">
        <f ca="1">IFERROR(INDEX(tblPunten[Punten],MATCH(tblRenners[[#This Row],[Nr]],INDIRECT("tblUitslagen["&amp;Q$4&amp;"]"),0)),"")</f>
        <v/>
      </c>
      <c r="R106" t="str">
        <f ca="1">IFERROR(INDEX(tblPunten[Punten],MATCH(tblRenners[[#This Row],[Nr]],INDIRECT("tblUitslagen["&amp;R$4&amp;"]"),0)),"")</f>
        <v/>
      </c>
      <c r="S106" t="str">
        <f ca="1">IFERROR(INDEX(tblPunten[Punten],MATCH(tblRenners[[#This Row],[Nr]],INDIRECT("tblUitslagen["&amp;S$4&amp;"]"),0)),"")</f>
        <v/>
      </c>
      <c r="T106" t="str">
        <f ca="1">IFERROR(INDEX(tblPunten[Punten],MATCH(tblRenners[[#This Row],[Nr]],INDIRECT("tblUitslagen["&amp;T$4&amp;"]"),0)),"")</f>
        <v/>
      </c>
      <c r="U106" t="str">
        <f ca="1">IFERROR(INDEX(tblPunten[Punten],MATCH(tblRenners[[#This Row],[Nr]],INDIRECT("tblUitslagen["&amp;U$4&amp;"]"),0)),"")</f>
        <v/>
      </c>
      <c r="V106" t="str">
        <f ca="1">IFERROR(INDEX(tblPunten[Punten],MATCH(tblRenners[[#This Row],[Nr]],INDIRECT("tblUitslagen["&amp;V$4&amp;"]"),0)),"")</f>
        <v/>
      </c>
      <c r="W106" t="str">
        <f ca="1">IFERROR(INDEX(tblPunten[Punten],MATCH(tblRenners[[#This Row],[Nr]],INDIRECT("tblUitslagen["&amp;W$4&amp;"]"),0)),"")</f>
        <v/>
      </c>
      <c r="X106" t="str">
        <f ca="1">IFERROR(INDEX(tblPunten[Punten],MATCH(tblRenners[[#This Row],[Nr]],INDIRECT("tblUitslagen["&amp;X$4&amp;"]"),0)),"")</f>
        <v/>
      </c>
      <c r="Y106" t="str">
        <f ca="1">IFERROR(INDEX(tblPunten[Punten],MATCH(tblRenners[[#This Row],[Nr]],INDIRECT("tblUitslagen["&amp;Y$4&amp;"]"),0)),"")</f>
        <v/>
      </c>
      <c r="Z106" t="str">
        <f ca="1">IFERROR(INDEX(tblPunten[Punten],MATCH(tblRenners[[#This Row],[Nr]],INDIRECT("tblUitslagen["&amp;Z$4&amp;"]"),0)),"")</f>
        <v/>
      </c>
      <c r="AA106" t="str">
        <f ca="1">IFERROR(INDEX(tblPunten[Punten],MATCH(tblRenners[[#This Row],[Nr]],INDIRECT("tblUitslagen["&amp;AA$4&amp;"]"),0)),"")</f>
        <v/>
      </c>
      <c r="AB106" t="str">
        <f ca="1">IFERROR(INDEX(tblPunten[Punten],MATCH(tblRenners[[#This Row],[Nr]],INDIRECT("tblUitslagen["&amp;AB$4&amp;"]"),0)),"")</f>
        <v/>
      </c>
    </row>
    <row r="107" spans="2:28" x14ac:dyDescent="0.3">
      <c r="B107" t="str">
        <f>INDEX(tblTeams[Naam],MATCH(FLOOR(tblRenners[[#This Row],[Nr]],10),tblTeams[Nr],0))</f>
        <v>Trek-Segafredo</v>
      </c>
      <c r="C107">
        <v>102</v>
      </c>
      <c r="D107" t="str">
        <f>INDEX(tblTeams[Naam],MATCH(tblRenners[[#This Row],[Nr]],tblTeams[Nr],0))</f>
        <v>Niklas Eg</v>
      </c>
      <c r="E107" t="str">
        <f>INDEX(tblTeams[Land],MATCH(tblRenners[[#This Row],[Nr]],tblTeams[Nr],0))</f>
        <v>Denemarken</v>
      </c>
      <c r="F107" s="9">
        <f ca="1">SUM(tblRenners[[#This Row],[Etap1]:[Etap21]])</f>
        <v>0</v>
      </c>
      <c r="G107">
        <f ca="1">_xlfn.RANK.EQ(tblRenners[[#This Row],[TotaalPunten]],tblRenners[TotaalPunten])</f>
        <v>27</v>
      </c>
      <c r="H107" t="str">
        <f ca="1">IFERROR(INDEX(tblPunten[Punten],MATCH(tblRenners[[#This Row],[Nr]],INDIRECT("tblUitslagen["&amp;H$4&amp;"]"),0)),"")</f>
        <v/>
      </c>
      <c r="I107" t="str">
        <f ca="1">IFERROR(INDEX(tblPunten[Punten],MATCH(tblRenners[[#This Row],[Nr]],INDIRECT("tblUitslagen["&amp;I$4&amp;"]"),0)),"")</f>
        <v/>
      </c>
      <c r="J107" t="str">
        <f ca="1">IFERROR(INDEX(tblPunten[Punten],MATCH(tblRenners[[#This Row],[Nr]],INDIRECT("tblUitslagen["&amp;J$4&amp;"]"),0)),"")</f>
        <v/>
      </c>
      <c r="K107" t="str">
        <f ca="1">IFERROR(INDEX(tblPunten[Punten],MATCH(tblRenners[[#This Row],[Nr]],INDIRECT("tblUitslagen["&amp;K$4&amp;"]"),0)),"")</f>
        <v/>
      </c>
      <c r="L107" t="str">
        <f ca="1">IFERROR(INDEX(tblPunten[Punten],MATCH(tblRenners[[#This Row],[Nr]],INDIRECT("tblUitslagen["&amp;L$4&amp;"]"),0)),"")</f>
        <v/>
      </c>
      <c r="M107" t="str">
        <f ca="1">IFERROR(INDEX(tblPunten[Punten],MATCH(tblRenners[[#This Row],[Nr]],INDIRECT("tblUitslagen["&amp;M$4&amp;"]"),0)),"")</f>
        <v/>
      </c>
      <c r="N107" t="str">
        <f ca="1">IFERROR(INDEX(tblPunten[Punten],MATCH(tblRenners[[#This Row],[Nr]],INDIRECT("tblUitslagen["&amp;N$4&amp;"]"),0)),"")</f>
        <v/>
      </c>
      <c r="O107" t="str">
        <f ca="1">IFERROR(INDEX(tblPunten[Punten],MATCH(tblRenners[[#This Row],[Nr]],INDIRECT("tblUitslagen["&amp;O$4&amp;"]"),0)),"")</f>
        <v/>
      </c>
      <c r="P107" t="str">
        <f ca="1">IFERROR(INDEX(tblPunten[Punten],MATCH(tblRenners[[#This Row],[Nr]],INDIRECT("tblUitslagen["&amp;P$4&amp;"]"),0)),"")</f>
        <v/>
      </c>
      <c r="Q107" t="str">
        <f ca="1">IFERROR(INDEX(tblPunten[Punten],MATCH(tblRenners[[#This Row],[Nr]],INDIRECT("tblUitslagen["&amp;Q$4&amp;"]"),0)),"")</f>
        <v/>
      </c>
      <c r="R107" t="str">
        <f ca="1">IFERROR(INDEX(tblPunten[Punten],MATCH(tblRenners[[#This Row],[Nr]],INDIRECT("tblUitslagen["&amp;R$4&amp;"]"),0)),"")</f>
        <v/>
      </c>
      <c r="S107" t="str">
        <f ca="1">IFERROR(INDEX(tblPunten[Punten],MATCH(tblRenners[[#This Row],[Nr]],INDIRECT("tblUitslagen["&amp;S$4&amp;"]"),0)),"")</f>
        <v/>
      </c>
      <c r="T107" t="str">
        <f ca="1">IFERROR(INDEX(tblPunten[Punten],MATCH(tblRenners[[#This Row],[Nr]],INDIRECT("tblUitslagen["&amp;T$4&amp;"]"),0)),"")</f>
        <v/>
      </c>
      <c r="U107" t="str">
        <f ca="1">IFERROR(INDEX(tblPunten[Punten],MATCH(tblRenners[[#This Row],[Nr]],INDIRECT("tblUitslagen["&amp;U$4&amp;"]"),0)),"")</f>
        <v/>
      </c>
      <c r="V107" t="str">
        <f ca="1">IFERROR(INDEX(tblPunten[Punten],MATCH(tblRenners[[#This Row],[Nr]],INDIRECT("tblUitslagen["&amp;V$4&amp;"]"),0)),"")</f>
        <v/>
      </c>
      <c r="W107" t="str">
        <f ca="1">IFERROR(INDEX(tblPunten[Punten],MATCH(tblRenners[[#This Row],[Nr]],INDIRECT("tblUitslagen["&amp;W$4&amp;"]"),0)),"")</f>
        <v/>
      </c>
      <c r="X107" t="str">
        <f ca="1">IFERROR(INDEX(tblPunten[Punten],MATCH(tblRenners[[#This Row],[Nr]],INDIRECT("tblUitslagen["&amp;X$4&amp;"]"),0)),"")</f>
        <v/>
      </c>
      <c r="Y107" t="str">
        <f ca="1">IFERROR(INDEX(tblPunten[Punten],MATCH(tblRenners[[#This Row],[Nr]],INDIRECT("tblUitslagen["&amp;Y$4&amp;"]"),0)),"")</f>
        <v/>
      </c>
      <c r="Z107" t="str">
        <f ca="1">IFERROR(INDEX(tblPunten[Punten],MATCH(tblRenners[[#This Row],[Nr]],INDIRECT("tblUitslagen["&amp;Z$4&amp;"]"),0)),"")</f>
        <v/>
      </c>
      <c r="AA107" t="str">
        <f ca="1">IFERROR(INDEX(tblPunten[Punten],MATCH(tblRenners[[#This Row],[Nr]],INDIRECT("tblUitslagen["&amp;AA$4&amp;"]"),0)),"")</f>
        <v/>
      </c>
      <c r="AB107" t="str">
        <f ca="1">IFERROR(INDEX(tblPunten[Punten],MATCH(tblRenners[[#This Row],[Nr]],INDIRECT("tblUitslagen["&amp;AB$4&amp;"]"),0)),"")</f>
        <v/>
      </c>
    </row>
    <row r="108" spans="2:28" x14ac:dyDescent="0.3">
      <c r="B108" t="str">
        <f>INDEX(tblTeams[Naam],MATCH(FLOOR(tblRenners[[#This Row],[Nr]],10),tblTeams[Nr],0))</f>
        <v>Trek-Segafredo</v>
      </c>
      <c r="C108">
        <v>103</v>
      </c>
      <c r="D108" t="str">
        <f>INDEX(tblTeams[Naam],MATCH(tblRenners[[#This Row],[Nr]],tblTeams[Nr],0))</f>
        <v>Kenny Elissonde</v>
      </c>
      <c r="E108" t="str">
        <f>INDEX(tblTeams[Land],MATCH(tblRenners[[#This Row],[Nr]],tblTeams[Nr],0))</f>
        <v>Frankrijk</v>
      </c>
      <c r="F108" s="9">
        <f ca="1">SUM(tblRenners[[#This Row],[Etap1]:[Etap21]])</f>
        <v>0</v>
      </c>
      <c r="G108">
        <f ca="1">_xlfn.RANK.EQ(tblRenners[[#This Row],[TotaalPunten]],tblRenners[TotaalPunten])</f>
        <v>27</v>
      </c>
      <c r="H108" t="str">
        <f ca="1">IFERROR(INDEX(tblPunten[Punten],MATCH(tblRenners[[#This Row],[Nr]],INDIRECT("tblUitslagen["&amp;H$4&amp;"]"),0)),"")</f>
        <v/>
      </c>
      <c r="I108" t="str">
        <f ca="1">IFERROR(INDEX(tblPunten[Punten],MATCH(tblRenners[[#This Row],[Nr]],INDIRECT("tblUitslagen["&amp;I$4&amp;"]"),0)),"")</f>
        <v/>
      </c>
      <c r="J108" t="str">
        <f ca="1">IFERROR(INDEX(tblPunten[Punten],MATCH(tblRenners[[#This Row],[Nr]],INDIRECT("tblUitslagen["&amp;J$4&amp;"]"),0)),"")</f>
        <v/>
      </c>
      <c r="K108" t="str">
        <f ca="1">IFERROR(INDEX(tblPunten[Punten],MATCH(tblRenners[[#This Row],[Nr]],INDIRECT("tblUitslagen["&amp;K$4&amp;"]"),0)),"")</f>
        <v/>
      </c>
      <c r="L108" t="str">
        <f ca="1">IFERROR(INDEX(tblPunten[Punten],MATCH(tblRenners[[#This Row],[Nr]],INDIRECT("tblUitslagen["&amp;L$4&amp;"]"),0)),"")</f>
        <v/>
      </c>
      <c r="M108" t="str">
        <f ca="1">IFERROR(INDEX(tblPunten[Punten],MATCH(tblRenners[[#This Row],[Nr]],INDIRECT("tblUitslagen["&amp;M$4&amp;"]"),0)),"")</f>
        <v/>
      </c>
      <c r="N108" t="str">
        <f ca="1">IFERROR(INDEX(tblPunten[Punten],MATCH(tblRenners[[#This Row],[Nr]],INDIRECT("tblUitslagen["&amp;N$4&amp;"]"),0)),"")</f>
        <v/>
      </c>
      <c r="O108" t="str">
        <f ca="1">IFERROR(INDEX(tblPunten[Punten],MATCH(tblRenners[[#This Row],[Nr]],INDIRECT("tblUitslagen["&amp;O$4&amp;"]"),0)),"")</f>
        <v/>
      </c>
      <c r="P108" t="str">
        <f ca="1">IFERROR(INDEX(tblPunten[Punten],MATCH(tblRenners[[#This Row],[Nr]],INDIRECT("tblUitslagen["&amp;P$4&amp;"]"),0)),"")</f>
        <v/>
      </c>
      <c r="Q108" t="str">
        <f ca="1">IFERROR(INDEX(tblPunten[Punten],MATCH(tblRenners[[#This Row],[Nr]],INDIRECT("tblUitslagen["&amp;Q$4&amp;"]"),0)),"")</f>
        <v/>
      </c>
      <c r="R108" t="str">
        <f ca="1">IFERROR(INDEX(tblPunten[Punten],MATCH(tblRenners[[#This Row],[Nr]],INDIRECT("tblUitslagen["&amp;R$4&amp;"]"),0)),"")</f>
        <v/>
      </c>
      <c r="S108" t="str">
        <f ca="1">IFERROR(INDEX(tblPunten[Punten],MATCH(tblRenners[[#This Row],[Nr]],INDIRECT("tblUitslagen["&amp;S$4&amp;"]"),0)),"")</f>
        <v/>
      </c>
      <c r="T108" t="str">
        <f ca="1">IFERROR(INDEX(tblPunten[Punten],MATCH(tblRenners[[#This Row],[Nr]],INDIRECT("tblUitslagen["&amp;T$4&amp;"]"),0)),"")</f>
        <v/>
      </c>
      <c r="U108" t="str">
        <f ca="1">IFERROR(INDEX(tblPunten[Punten],MATCH(tblRenners[[#This Row],[Nr]],INDIRECT("tblUitslagen["&amp;U$4&amp;"]"),0)),"")</f>
        <v/>
      </c>
      <c r="V108" t="str">
        <f ca="1">IFERROR(INDEX(tblPunten[Punten],MATCH(tblRenners[[#This Row],[Nr]],INDIRECT("tblUitslagen["&amp;V$4&amp;"]"),0)),"")</f>
        <v/>
      </c>
      <c r="W108" t="str">
        <f ca="1">IFERROR(INDEX(tblPunten[Punten],MATCH(tblRenners[[#This Row],[Nr]],INDIRECT("tblUitslagen["&amp;W$4&amp;"]"),0)),"")</f>
        <v/>
      </c>
      <c r="X108" t="str">
        <f ca="1">IFERROR(INDEX(tblPunten[Punten],MATCH(tblRenners[[#This Row],[Nr]],INDIRECT("tblUitslagen["&amp;X$4&amp;"]"),0)),"")</f>
        <v/>
      </c>
      <c r="Y108" t="str">
        <f ca="1">IFERROR(INDEX(tblPunten[Punten],MATCH(tblRenners[[#This Row],[Nr]],INDIRECT("tblUitslagen["&amp;Y$4&amp;"]"),0)),"")</f>
        <v/>
      </c>
      <c r="Z108" t="str">
        <f ca="1">IFERROR(INDEX(tblPunten[Punten],MATCH(tblRenners[[#This Row],[Nr]],INDIRECT("tblUitslagen["&amp;Z$4&amp;"]"),0)),"")</f>
        <v/>
      </c>
      <c r="AA108" t="str">
        <f ca="1">IFERROR(INDEX(tblPunten[Punten],MATCH(tblRenners[[#This Row],[Nr]],INDIRECT("tblUitslagen["&amp;AA$4&amp;"]"),0)),"")</f>
        <v/>
      </c>
      <c r="AB108" t="str">
        <f ca="1">IFERROR(INDEX(tblPunten[Punten],MATCH(tblRenners[[#This Row],[Nr]],INDIRECT("tblUitslagen["&amp;AB$4&amp;"]"),0)),"")</f>
        <v/>
      </c>
    </row>
    <row r="109" spans="2:28" x14ac:dyDescent="0.3">
      <c r="B109" t="str">
        <f>INDEX(tblTeams[Naam],MATCH(FLOOR(tblRenners[[#This Row],[Nr]],10),tblTeams[Nr],0))</f>
        <v>Trek-Segafredo</v>
      </c>
      <c r="C109">
        <v>106</v>
      </c>
      <c r="D109" t="str">
        <f>INDEX(tblTeams[Naam],MATCH(tblRenners[[#This Row],[Nr]],tblTeams[Nr],0))</f>
        <v>Toms Skujins</v>
      </c>
      <c r="E109" t="str">
        <f>INDEX(tblTeams[Land],MATCH(tblRenners[[#This Row],[Nr]],tblTeams[Nr],0))</f>
        <v>Letland</v>
      </c>
      <c r="F109" s="9">
        <f ca="1">SUM(tblRenners[[#This Row],[Etap1]:[Etap21]])</f>
        <v>0</v>
      </c>
      <c r="G109">
        <f ca="1">_xlfn.RANK.EQ(tblRenners[[#This Row],[TotaalPunten]],tblRenners[TotaalPunten])</f>
        <v>27</v>
      </c>
      <c r="H109" t="str">
        <f ca="1">IFERROR(INDEX(tblPunten[Punten],MATCH(tblRenners[[#This Row],[Nr]],INDIRECT("tblUitslagen["&amp;H$4&amp;"]"),0)),"")</f>
        <v/>
      </c>
      <c r="I109" t="str">
        <f ca="1">IFERROR(INDEX(tblPunten[Punten],MATCH(tblRenners[[#This Row],[Nr]],INDIRECT("tblUitslagen["&amp;I$4&amp;"]"),0)),"")</f>
        <v/>
      </c>
      <c r="J109" t="str">
        <f ca="1">IFERROR(INDEX(tblPunten[Punten],MATCH(tblRenners[[#This Row],[Nr]],INDIRECT("tblUitslagen["&amp;J$4&amp;"]"),0)),"")</f>
        <v/>
      </c>
      <c r="K109" t="str">
        <f ca="1">IFERROR(INDEX(tblPunten[Punten],MATCH(tblRenners[[#This Row],[Nr]],INDIRECT("tblUitslagen["&amp;K$4&amp;"]"),0)),"")</f>
        <v/>
      </c>
      <c r="L109" t="str">
        <f ca="1">IFERROR(INDEX(tblPunten[Punten],MATCH(tblRenners[[#This Row],[Nr]],INDIRECT("tblUitslagen["&amp;L$4&amp;"]"),0)),"")</f>
        <v/>
      </c>
      <c r="M109" t="str">
        <f ca="1">IFERROR(INDEX(tblPunten[Punten],MATCH(tblRenners[[#This Row],[Nr]],INDIRECT("tblUitslagen["&amp;M$4&amp;"]"),0)),"")</f>
        <v/>
      </c>
      <c r="N109" t="str">
        <f ca="1">IFERROR(INDEX(tblPunten[Punten],MATCH(tblRenners[[#This Row],[Nr]],INDIRECT("tblUitslagen["&amp;N$4&amp;"]"),0)),"")</f>
        <v/>
      </c>
      <c r="O109" t="str">
        <f ca="1">IFERROR(INDEX(tblPunten[Punten],MATCH(tblRenners[[#This Row],[Nr]],INDIRECT("tblUitslagen["&amp;O$4&amp;"]"),0)),"")</f>
        <v/>
      </c>
      <c r="P109" t="str">
        <f ca="1">IFERROR(INDEX(tblPunten[Punten],MATCH(tblRenners[[#This Row],[Nr]],INDIRECT("tblUitslagen["&amp;P$4&amp;"]"),0)),"")</f>
        <v/>
      </c>
      <c r="Q109" t="str">
        <f ca="1">IFERROR(INDEX(tblPunten[Punten],MATCH(tblRenners[[#This Row],[Nr]],INDIRECT("tblUitslagen["&amp;Q$4&amp;"]"),0)),"")</f>
        <v/>
      </c>
      <c r="R109" t="str">
        <f ca="1">IFERROR(INDEX(tblPunten[Punten],MATCH(tblRenners[[#This Row],[Nr]],INDIRECT("tblUitslagen["&amp;R$4&amp;"]"),0)),"")</f>
        <v/>
      </c>
      <c r="S109" t="str">
        <f ca="1">IFERROR(INDEX(tblPunten[Punten],MATCH(tblRenners[[#This Row],[Nr]],INDIRECT("tblUitslagen["&amp;S$4&amp;"]"),0)),"")</f>
        <v/>
      </c>
      <c r="T109" t="str">
        <f ca="1">IFERROR(INDEX(tblPunten[Punten],MATCH(tblRenners[[#This Row],[Nr]],INDIRECT("tblUitslagen["&amp;T$4&amp;"]"),0)),"")</f>
        <v/>
      </c>
      <c r="U109" t="str">
        <f ca="1">IFERROR(INDEX(tblPunten[Punten],MATCH(tblRenners[[#This Row],[Nr]],INDIRECT("tblUitslagen["&amp;U$4&amp;"]"),0)),"")</f>
        <v/>
      </c>
      <c r="V109" t="str">
        <f ca="1">IFERROR(INDEX(tblPunten[Punten],MATCH(tblRenners[[#This Row],[Nr]],INDIRECT("tblUitslagen["&amp;V$4&amp;"]"),0)),"")</f>
        <v/>
      </c>
      <c r="W109" t="str">
        <f ca="1">IFERROR(INDEX(tblPunten[Punten],MATCH(tblRenners[[#This Row],[Nr]],INDIRECT("tblUitslagen["&amp;W$4&amp;"]"),0)),"")</f>
        <v/>
      </c>
      <c r="X109" t="str">
        <f ca="1">IFERROR(INDEX(tblPunten[Punten],MATCH(tblRenners[[#This Row],[Nr]],INDIRECT("tblUitslagen["&amp;X$4&amp;"]"),0)),"")</f>
        <v/>
      </c>
      <c r="Y109" t="str">
        <f ca="1">IFERROR(INDEX(tblPunten[Punten],MATCH(tblRenners[[#This Row],[Nr]],INDIRECT("tblUitslagen["&amp;Y$4&amp;"]"),0)),"")</f>
        <v/>
      </c>
      <c r="Z109" t="str">
        <f ca="1">IFERROR(INDEX(tblPunten[Punten],MATCH(tblRenners[[#This Row],[Nr]],INDIRECT("tblUitslagen["&amp;Z$4&amp;"]"),0)),"")</f>
        <v/>
      </c>
      <c r="AA109" t="str">
        <f ca="1">IFERROR(INDEX(tblPunten[Punten],MATCH(tblRenners[[#This Row],[Nr]],INDIRECT("tblUitslagen["&amp;AA$4&amp;"]"),0)),"")</f>
        <v/>
      </c>
      <c r="AB109" t="str">
        <f ca="1">IFERROR(INDEX(tblPunten[Punten],MATCH(tblRenners[[#This Row],[Nr]],INDIRECT("tblUitslagen["&amp;AB$4&amp;"]"),0)),"")</f>
        <v/>
      </c>
    </row>
    <row r="110" spans="2:28" x14ac:dyDescent="0.3">
      <c r="B110" t="str">
        <f>INDEX(tblTeams[Naam],MATCH(FLOOR(tblRenners[[#This Row],[Nr]],10),tblTeams[Nr],0))</f>
        <v>CCC</v>
      </c>
      <c r="C110">
        <v>112</v>
      </c>
      <c r="D110" t="str">
        <f>INDEX(tblTeams[Naam],MATCH(tblRenners[[#This Row],[Nr]],tblTeams[Nr],0))</f>
        <v>Alessandro De Marchi</v>
      </c>
      <c r="E110" t="str">
        <f>INDEX(tblTeams[Land],MATCH(tblRenners[[#This Row],[Nr]],tblTeams[Nr],0))</f>
        <v>Italië</v>
      </c>
      <c r="F110" s="9">
        <f ca="1">SUM(tblRenners[[#This Row],[Etap1]:[Etap21]])</f>
        <v>0</v>
      </c>
      <c r="G110">
        <f ca="1">_xlfn.RANK.EQ(tblRenners[[#This Row],[TotaalPunten]],tblRenners[TotaalPunten])</f>
        <v>27</v>
      </c>
      <c r="H110" t="str">
        <f ca="1">IFERROR(INDEX(tblPunten[Punten],MATCH(tblRenners[[#This Row],[Nr]],INDIRECT("tblUitslagen["&amp;H$4&amp;"]"),0)),"")</f>
        <v/>
      </c>
      <c r="I110" t="str">
        <f ca="1">IFERROR(INDEX(tblPunten[Punten],MATCH(tblRenners[[#This Row],[Nr]],INDIRECT("tblUitslagen["&amp;I$4&amp;"]"),0)),"")</f>
        <v/>
      </c>
      <c r="J110" t="str">
        <f ca="1">IFERROR(INDEX(tblPunten[Punten],MATCH(tblRenners[[#This Row],[Nr]],INDIRECT("tblUitslagen["&amp;J$4&amp;"]"),0)),"")</f>
        <v/>
      </c>
      <c r="K110" t="str">
        <f ca="1">IFERROR(INDEX(tblPunten[Punten],MATCH(tblRenners[[#This Row],[Nr]],INDIRECT("tblUitslagen["&amp;K$4&amp;"]"),0)),"")</f>
        <v/>
      </c>
      <c r="L110" t="str">
        <f ca="1">IFERROR(INDEX(tblPunten[Punten],MATCH(tblRenners[[#This Row],[Nr]],INDIRECT("tblUitslagen["&amp;L$4&amp;"]"),0)),"")</f>
        <v/>
      </c>
      <c r="M110" t="str">
        <f ca="1">IFERROR(INDEX(tblPunten[Punten],MATCH(tblRenners[[#This Row],[Nr]],INDIRECT("tblUitslagen["&amp;M$4&amp;"]"),0)),"")</f>
        <v/>
      </c>
      <c r="N110" t="str">
        <f ca="1">IFERROR(INDEX(tblPunten[Punten],MATCH(tblRenners[[#This Row],[Nr]],INDIRECT("tblUitslagen["&amp;N$4&amp;"]"),0)),"")</f>
        <v/>
      </c>
      <c r="O110" t="str">
        <f ca="1">IFERROR(INDEX(tblPunten[Punten],MATCH(tblRenners[[#This Row],[Nr]],INDIRECT("tblUitslagen["&amp;O$4&amp;"]"),0)),"")</f>
        <v/>
      </c>
      <c r="P110" t="str">
        <f ca="1">IFERROR(INDEX(tblPunten[Punten],MATCH(tblRenners[[#This Row],[Nr]],INDIRECT("tblUitslagen["&amp;P$4&amp;"]"),0)),"")</f>
        <v/>
      </c>
      <c r="Q110" t="str">
        <f ca="1">IFERROR(INDEX(tblPunten[Punten],MATCH(tblRenners[[#This Row],[Nr]],INDIRECT("tblUitslagen["&amp;Q$4&amp;"]"),0)),"")</f>
        <v/>
      </c>
      <c r="R110" t="str">
        <f ca="1">IFERROR(INDEX(tblPunten[Punten],MATCH(tblRenners[[#This Row],[Nr]],INDIRECT("tblUitslagen["&amp;R$4&amp;"]"),0)),"")</f>
        <v/>
      </c>
      <c r="S110" t="str">
        <f ca="1">IFERROR(INDEX(tblPunten[Punten],MATCH(tblRenners[[#This Row],[Nr]],INDIRECT("tblUitslagen["&amp;S$4&amp;"]"),0)),"")</f>
        <v/>
      </c>
      <c r="T110" t="str">
        <f ca="1">IFERROR(INDEX(tblPunten[Punten],MATCH(tblRenners[[#This Row],[Nr]],INDIRECT("tblUitslagen["&amp;T$4&amp;"]"),0)),"")</f>
        <v/>
      </c>
      <c r="U110" t="str">
        <f ca="1">IFERROR(INDEX(tblPunten[Punten],MATCH(tblRenners[[#This Row],[Nr]],INDIRECT("tblUitslagen["&amp;U$4&amp;"]"),0)),"")</f>
        <v/>
      </c>
      <c r="V110" t="str">
        <f ca="1">IFERROR(INDEX(tblPunten[Punten],MATCH(tblRenners[[#This Row],[Nr]],INDIRECT("tblUitslagen["&amp;V$4&amp;"]"),0)),"")</f>
        <v/>
      </c>
      <c r="W110" t="str">
        <f ca="1">IFERROR(INDEX(tblPunten[Punten],MATCH(tblRenners[[#This Row],[Nr]],INDIRECT("tblUitslagen["&amp;W$4&amp;"]"),0)),"")</f>
        <v/>
      </c>
      <c r="X110" t="str">
        <f ca="1">IFERROR(INDEX(tblPunten[Punten],MATCH(tblRenners[[#This Row],[Nr]],INDIRECT("tblUitslagen["&amp;X$4&amp;"]"),0)),"")</f>
        <v/>
      </c>
      <c r="Y110" t="str">
        <f ca="1">IFERROR(INDEX(tblPunten[Punten],MATCH(tblRenners[[#This Row],[Nr]],INDIRECT("tblUitslagen["&amp;Y$4&amp;"]"),0)),"")</f>
        <v/>
      </c>
      <c r="Z110" t="str">
        <f ca="1">IFERROR(INDEX(tblPunten[Punten],MATCH(tblRenners[[#This Row],[Nr]],INDIRECT("tblUitslagen["&amp;Z$4&amp;"]"),0)),"")</f>
        <v/>
      </c>
      <c r="AA110" t="str">
        <f ca="1">IFERROR(INDEX(tblPunten[Punten],MATCH(tblRenners[[#This Row],[Nr]],INDIRECT("tblUitslagen["&amp;AA$4&amp;"]"),0)),"")</f>
        <v/>
      </c>
      <c r="AB110" t="str">
        <f ca="1">IFERROR(INDEX(tblPunten[Punten],MATCH(tblRenners[[#This Row],[Nr]],INDIRECT("tblUitslagen["&amp;AB$4&amp;"]"),0)),"")</f>
        <v/>
      </c>
    </row>
    <row r="111" spans="2:28" x14ac:dyDescent="0.3">
      <c r="B111" t="str">
        <f>INDEX(tblTeams[Naam],MATCH(FLOOR(tblRenners[[#This Row],[Nr]],10),tblTeams[Nr],0))</f>
        <v>CCC</v>
      </c>
      <c r="C111">
        <v>113</v>
      </c>
      <c r="D111" t="str">
        <f>INDEX(tblTeams[Naam],MATCH(tblRenners[[#This Row],[Nr]],tblTeams[Nr],0))</f>
        <v>Simon Geschke</v>
      </c>
      <c r="E111" t="str">
        <f>INDEX(tblTeams[Land],MATCH(tblRenners[[#This Row],[Nr]],tblTeams[Nr],0))</f>
        <v>Duitsland</v>
      </c>
      <c r="F111" s="9">
        <f ca="1">SUM(tblRenners[[#This Row],[Etap1]:[Etap21]])</f>
        <v>0</v>
      </c>
      <c r="G111">
        <f ca="1">_xlfn.RANK.EQ(tblRenners[[#This Row],[TotaalPunten]],tblRenners[TotaalPunten])</f>
        <v>27</v>
      </c>
      <c r="H111" t="str">
        <f ca="1">IFERROR(INDEX(tblPunten[Punten],MATCH(tblRenners[[#This Row],[Nr]],INDIRECT("tblUitslagen["&amp;H$4&amp;"]"),0)),"")</f>
        <v/>
      </c>
      <c r="I111" t="str">
        <f ca="1">IFERROR(INDEX(tblPunten[Punten],MATCH(tblRenners[[#This Row],[Nr]],INDIRECT("tblUitslagen["&amp;I$4&amp;"]"),0)),"")</f>
        <v/>
      </c>
      <c r="J111" t="str">
        <f ca="1">IFERROR(INDEX(tblPunten[Punten],MATCH(tblRenners[[#This Row],[Nr]],INDIRECT("tblUitslagen["&amp;J$4&amp;"]"),0)),"")</f>
        <v/>
      </c>
      <c r="K111" t="str">
        <f ca="1">IFERROR(INDEX(tblPunten[Punten],MATCH(tblRenners[[#This Row],[Nr]],INDIRECT("tblUitslagen["&amp;K$4&amp;"]"),0)),"")</f>
        <v/>
      </c>
      <c r="L111" t="str">
        <f ca="1">IFERROR(INDEX(tblPunten[Punten],MATCH(tblRenners[[#This Row],[Nr]],INDIRECT("tblUitslagen["&amp;L$4&amp;"]"),0)),"")</f>
        <v/>
      </c>
      <c r="M111" t="str">
        <f ca="1">IFERROR(INDEX(tblPunten[Punten],MATCH(tblRenners[[#This Row],[Nr]],INDIRECT("tblUitslagen["&amp;M$4&amp;"]"),0)),"")</f>
        <v/>
      </c>
      <c r="N111" t="str">
        <f ca="1">IFERROR(INDEX(tblPunten[Punten],MATCH(tblRenners[[#This Row],[Nr]],INDIRECT("tblUitslagen["&amp;N$4&amp;"]"),0)),"")</f>
        <v/>
      </c>
      <c r="O111" t="str">
        <f ca="1">IFERROR(INDEX(tblPunten[Punten],MATCH(tblRenners[[#This Row],[Nr]],INDIRECT("tblUitslagen["&amp;O$4&amp;"]"),0)),"")</f>
        <v/>
      </c>
      <c r="P111" t="str">
        <f ca="1">IFERROR(INDEX(tblPunten[Punten],MATCH(tblRenners[[#This Row],[Nr]],INDIRECT("tblUitslagen["&amp;P$4&amp;"]"),0)),"")</f>
        <v/>
      </c>
      <c r="Q111" t="str">
        <f ca="1">IFERROR(INDEX(tblPunten[Punten],MATCH(tblRenners[[#This Row],[Nr]],INDIRECT("tblUitslagen["&amp;Q$4&amp;"]"),0)),"")</f>
        <v/>
      </c>
      <c r="R111" t="str">
        <f ca="1">IFERROR(INDEX(tblPunten[Punten],MATCH(tblRenners[[#This Row],[Nr]],INDIRECT("tblUitslagen["&amp;R$4&amp;"]"),0)),"")</f>
        <v/>
      </c>
      <c r="S111" t="str">
        <f ca="1">IFERROR(INDEX(tblPunten[Punten],MATCH(tblRenners[[#This Row],[Nr]],INDIRECT("tblUitslagen["&amp;S$4&amp;"]"),0)),"")</f>
        <v/>
      </c>
      <c r="T111" t="str">
        <f ca="1">IFERROR(INDEX(tblPunten[Punten],MATCH(tblRenners[[#This Row],[Nr]],INDIRECT("tblUitslagen["&amp;T$4&amp;"]"),0)),"")</f>
        <v/>
      </c>
      <c r="U111" t="str">
        <f ca="1">IFERROR(INDEX(tblPunten[Punten],MATCH(tblRenners[[#This Row],[Nr]],INDIRECT("tblUitslagen["&amp;U$4&amp;"]"),0)),"")</f>
        <v/>
      </c>
      <c r="V111" t="str">
        <f ca="1">IFERROR(INDEX(tblPunten[Punten],MATCH(tblRenners[[#This Row],[Nr]],INDIRECT("tblUitslagen["&amp;V$4&amp;"]"),0)),"")</f>
        <v/>
      </c>
      <c r="W111" t="str">
        <f ca="1">IFERROR(INDEX(tblPunten[Punten],MATCH(tblRenners[[#This Row],[Nr]],INDIRECT("tblUitslagen["&amp;W$4&amp;"]"),0)),"")</f>
        <v/>
      </c>
      <c r="X111" t="str">
        <f ca="1">IFERROR(INDEX(tblPunten[Punten],MATCH(tblRenners[[#This Row],[Nr]],INDIRECT("tblUitslagen["&amp;X$4&amp;"]"),0)),"")</f>
        <v/>
      </c>
      <c r="Y111" t="str">
        <f ca="1">IFERROR(INDEX(tblPunten[Punten],MATCH(tblRenners[[#This Row],[Nr]],INDIRECT("tblUitslagen["&amp;Y$4&amp;"]"),0)),"")</f>
        <v/>
      </c>
      <c r="Z111" t="str">
        <f ca="1">IFERROR(INDEX(tblPunten[Punten],MATCH(tblRenners[[#This Row],[Nr]],INDIRECT("tblUitslagen["&amp;Z$4&amp;"]"),0)),"")</f>
        <v/>
      </c>
      <c r="AA111" t="str">
        <f ca="1">IFERROR(INDEX(tblPunten[Punten],MATCH(tblRenners[[#This Row],[Nr]],INDIRECT("tblUitslagen["&amp;AA$4&amp;"]"),0)),"")</f>
        <v/>
      </c>
      <c r="AB111" t="str">
        <f ca="1">IFERROR(INDEX(tblPunten[Punten],MATCH(tblRenners[[#This Row],[Nr]],INDIRECT("tblUitslagen["&amp;AB$4&amp;"]"),0)),"")</f>
        <v/>
      </c>
    </row>
    <row r="112" spans="2:28" x14ac:dyDescent="0.3">
      <c r="B112" t="str">
        <f>INDEX(tblTeams[Naam],MATCH(FLOOR(tblRenners[[#This Row],[Nr]],10),tblTeams[Nr],0))</f>
        <v>CCC</v>
      </c>
      <c r="C112">
        <v>114</v>
      </c>
      <c r="D112" t="str">
        <f>INDEX(tblTeams[Naam],MATCH(tblRenners[[#This Row],[Nr]],tblTeams[Nr],0))</f>
        <v>Jan Hirt</v>
      </c>
      <c r="E112" t="str">
        <f>INDEX(tblTeams[Land],MATCH(tblRenners[[#This Row],[Nr]],tblTeams[Nr],0))</f>
        <v>Tsjechische Republiek</v>
      </c>
      <c r="F112" s="9">
        <f ca="1">SUM(tblRenners[[#This Row],[Etap1]:[Etap21]])</f>
        <v>0</v>
      </c>
      <c r="G112">
        <f ca="1">_xlfn.RANK.EQ(tblRenners[[#This Row],[TotaalPunten]],tblRenners[TotaalPunten])</f>
        <v>27</v>
      </c>
      <c r="H112" t="str">
        <f ca="1">IFERROR(INDEX(tblPunten[Punten],MATCH(tblRenners[[#This Row],[Nr]],INDIRECT("tblUitslagen["&amp;H$4&amp;"]"),0)),"")</f>
        <v/>
      </c>
      <c r="I112" t="str">
        <f ca="1">IFERROR(INDEX(tblPunten[Punten],MATCH(tblRenners[[#This Row],[Nr]],INDIRECT("tblUitslagen["&amp;I$4&amp;"]"),0)),"")</f>
        <v/>
      </c>
      <c r="J112" t="str">
        <f ca="1">IFERROR(INDEX(tblPunten[Punten],MATCH(tblRenners[[#This Row],[Nr]],INDIRECT("tblUitslagen["&amp;J$4&amp;"]"),0)),"")</f>
        <v/>
      </c>
      <c r="K112" t="str">
        <f ca="1">IFERROR(INDEX(tblPunten[Punten],MATCH(tblRenners[[#This Row],[Nr]],INDIRECT("tblUitslagen["&amp;K$4&amp;"]"),0)),"")</f>
        <v/>
      </c>
      <c r="L112" t="str">
        <f ca="1">IFERROR(INDEX(tblPunten[Punten],MATCH(tblRenners[[#This Row],[Nr]],INDIRECT("tblUitslagen["&amp;L$4&amp;"]"),0)),"")</f>
        <v/>
      </c>
      <c r="M112" t="str">
        <f ca="1">IFERROR(INDEX(tblPunten[Punten],MATCH(tblRenners[[#This Row],[Nr]],INDIRECT("tblUitslagen["&amp;M$4&amp;"]"),0)),"")</f>
        <v/>
      </c>
      <c r="N112" t="str">
        <f ca="1">IFERROR(INDEX(tblPunten[Punten],MATCH(tblRenners[[#This Row],[Nr]],INDIRECT("tblUitslagen["&amp;N$4&amp;"]"),0)),"")</f>
        <v/>
      </c>
      <c r="O112" t="str">
        <f ca="1">IFERROR(INDEX(tblPunten[Punten],MATCH(tblRenners[[#This Row],[Nr]],INDIRECT("tblUitslagen["&amp;O$4&amp;"]"),0)),"")</f>
        <v/>
      </c>
      <c r="P112" t="str">
        <f ca="1">IFERROR(INDEX(tblPunten[Punten],MATCH(tblRenners[[#This Row],[Nr]],INDIRECT("tblUitslagen["&amp;P$4&amp;"]"),0)),"")</f>
        <v/>
      </c>
      <c r="Q112" t="str">
        <f ca="1">IFERROR(INDEX(tblPunten[Punten],MATCH(tblRenners[[#This Row],[Nr]],INDIRECT("tblUitslagen["&amp;Q$4&amp;"]"),0)),"")</f>
        <v/>
      </c>
      <c r="R112" t="str">
        <f ca="1">IFERROR(INDEX(tblPunten[Punten],MATCH(tblRenners[[#This Row],[Nr]],INDIRECT("tblUitslagen["&amp;R$4&amp;"]"),0)),"")</f>
        <v/>
      </c>
      <c r="S112" t="str">
        <f ca="1">IFERROR(INDEX(tblPunten[Punten],MATCH(tblRenners[[#This Row],[Nr]],INDIRECT("tblUitslagen["&amp;S$4&amp;"]"),0)),"")</f>
        <v/>
      </c>
      <c r="T112" t="str">
        <f ca="1">IFERROR(INDEX(tblPunten[Punten],MATCH(tblRenners[[#This Row],[Nr]],INDIRECT("tblUitslagen["&amp;T$4&amp;"]"),0)),"")</f>
        <v/>
      </c>
      <c r="U112" t="str">
        <f ca="1">IFERROR(INDEX(tblPunten[Punten],MATCH(tblRenners[[#This Row],[Nr]],INDIRECT("tblUitslagen["&amp;U$4&amp;"]"),0)),"")</f>
        <v/>
      </c>
      <c r="V112" t="str">
        <f ca="1">IFERROR(INDEX(tblPunten[Punten],MATCH(tblRenners[[#This Row],[Nr]],INDIRECT("tblUitslagen["&amp;V$4&amp;"]"),0)),"")</f>
        <v/>
      </c>
      <c r="W112" t="str">
        <f ca="1">IFERROR(INDEX(tblPunten[Punten],MATCH(tblRenners[[#This Row],[Nr]],INDIRECT("tblUitslagen["&amp;W$4&amp;"]"),0)),"")</f>
        <v/>
      </c>
      <c r="X112" t="str">
        <f ca="1">IFERROR(INDEX(tblPunten[Punten],MATCH(tblRenners[[#This Row],[Nr]],INDIRECT("tblUitslagen["&amp;X$4&amp;"]"),0)),"")</f>
        <v/>
      </c>
      <c r="Y112" t="str">
        <f ca="1">IFERROR(INDEX(tblPunten[Punten],MATCH(tblRenners[[#This Row],[Nr]],INDIRECT("tblUitslagen["&amp;Y$4&amp;"]"),0)),"")</f>
        <v/>
      </c>
      <c r="Z112" t="str">
        <f ca="1">IFERROR(INDEX(tblPunten[Punten],MATCH(tblRenners[[#This Row],[Nr]],INDIRECT("tblUitslagen["&amp;Z$4&amp;"]"),0)),"")</f>
        <v/>
      </c>
      <c r="AA112" t="str">
        <f ca="1">IFERROR(INDEX(tblPunten[Punten],MATCH(tblRenners[[#This Row],[Nr]],INDIRECT("tblUitslagen["&amp;AA$4&amp;"]"),0)),"")</f>
        <v/>
      </c>
      <c r="AB112" t="str">
        <f ca="1">IFERROR(INDEX(tblPunten[Punten],MATCH(tblRenners[[#This Row],[Nr]],INDIRECT("tblUitslagen["&amp;AB$4&amp;"]"),0)),"")</f>
        <v/>
      </c>
    </row>
    <row r="113" spans="2:28" x14ac:dyDescent="0.3">
      <c r="B113" t="str">
        <f>INDEX(tblTeams[Naam],MATCH(FLOOR(tblRenners[[#This Row],[Nr]],10),tblTeams[Nr],0))</f>
        <v>CCC</v>
      </c>
      <c r="C113">
        <v>115</v>
      </c>
      <c r="D113" t="str">
        <f>INDEX(tblTeams[Naam],MATCH(tblRenners[[#This Row],[Nr]],tblTeams[Nr],0))</f>
        <v>Jonas Koch</v>
      </c>
      <c r="E113" t="str">
        <f>INDEX(tblTeams[Land],MATCH(tblRenners[[#This Row],[Nr]],tblTeams[Nr],0))</f>
        <v>Duitsland</v>
      </c>
      <c r="F113" s="9">
        <f ca="1">SUM(tblRenners[[#This Row],[Etap1]:[Etap21]])</f>
        <v>0</v>
      </c>
      <c r="G113">
        <f ca="1">_xlfn.RANK.EQ(tblRenners[[#This Row],[TotaalPunten]],tblRenners[TotaalPunten])</f>
        <v>27</v>
      </c>
      <c r="H113" t="str">
        <f ca="1">IFERROR(INDEX(tblPunten[Punten],MATCH(tblRenners[[#This Row],[Nr]],INDIRECT("tblUitslagen["&amp;H$4&amp;"]"),0)),"")</f>
        <v/>
      </c>
      <c r="I113" t="str">
        <f ca="1">IFERROR(INDEX(tblPunten[Punten],MATCH(tblRenners[[#This Row],[Nr]],INDIRECT("tblUitslagen["&amp;I$4&amp;"]"),0)),"")</f>
        <v/>
      </c>
      <c r="J113" t="str">
        <f ca="1">IFERROR(INDEX(tblPunten[Punten],MATCH(tblRenners[[#This Row],[Nr]],INDIRECT("tblUitslagen["&amp;J$4&amp;"]"),0)),"")</f>
        <v/>
      </c>
      <c r="K113" t="str">
        <f ca="1">IFERROR(INDEX(tblPunten[Punten],MATCH(tblRenners[[#This Row],[Nr]],INDIRECT("tblUitslagen["&amp;K$4&amp;"]"),0)),"")</f>
        <v/>
      </c>
      <c r="L113" t="str">
        <f ca="1">IFERROR(INDEX(tblPunten[Punten],MATCH(tblRenners[[#This Row],[Nr]],INDIRECT("tblUitslagen["&amp;L$4&amp;"]"),0)),"")</f>
        <v/>
      </c>
      <c r="M113" t="str">
        <f ca="1">IFERROR(INDEX(tblPunten[Punten],MATCH(tblRenners[[#This Row],[Nr]],INDIRECT("tblUitslagen["&amp;M$4&amp;"]"),0)),"")</f>
        <v/>
      </c>
      <c r="N113" t="str">
        <f ca="1">IFERROR(INDEX(tblPunten[Punten],MATCH(tblRenners[[#This Row],[Nr]],INDIRECT("tblUitslagen["&amp;N$4&amp;"]"),0)),"")</f>
        <v/>
      </c>
      <c r="O113" t="str">
        <f ca="1">IFERROR(INDEX(tblPunten[Punten],MATCH(tblRenners[[#This Row],[Nr]],INDIRECT("tblUitslagen["&amp;O$4&amp;"]"),0)),"")</f>
        <v/>
      </c>
      <c r="P113" t="str">
        <f ca="1">IFERROR(INDEX(tblPunten[Punten],MATCH(tblRenners[[#This Row],[Nr]],INDIRECT("tblUitslagen["&amp;P$4&amp;"]"),0)),"")</f>
        <v/>
      </c>
      <c r="Q113" t="str">
        <f ca="1">IFERROR(INDEX(tblPunten[Punten],MATCH(tblRenners[[#This Row],[Nr]],INDIRECT("tblUitslagen["&amp;Q$4&amp;"]"),0)),"")</f>
        <v/>
      </c>
      <c r="R113" t="str">
        <f ca="1">IFERROR(INDEX(tblPunten[Punten],MATCH(tblRenners[[#This Row],[Nr]],INDIRECT("tblUitslagen["&amp;R$4&amp;"]"),0)),"")</f>
        <v/>
      </c>
      <c r="S113" t="str">
        <f ca="1">IFERROR(INDEX(tblPunten[Punten],MATCH(tblRenners[[#This Row],[Nr]],INDIRECT("tblUitslagen["&amp;S$4&amp;"]"),0)),"")</f>
        <v/>
      </c>
      <c r="T113" t="str">
        <f ca="1">IFERROR(INDEX(tblPunten[Punten],MATCH(tblRenners[[#This Row],[Nr]],INDIRECT("tblUitslagen["&amp;T$4&amp;"]"),0)),"")</f>
        <v/>
      </c>
      <c r="U113" t="str">
        <f ca="1">IFERROR(INDEX(tblPunten[Punten],MATCH(tblRenners[[#This Row],[Nr]],INDIRECT("tblUitslagen["&amp;U$4&amp;"]"),0)),"")</f>
        <v/>
      </c>
      <c r="V113" t="str">
        <f ca="1">IFERROR(INDEX(tblPunten[Punten],MATCH(tblRenners[[#This Row],[Nr]],INDIRECT("tblUitslagen["&amp;V$4&amp;"]"),0)),"")</f>
        <v/>
      </c>
      <c r="W113" t="str">
        <f ca="1">IFERROR(INDEX(tblPunten[Punten],MATCH(tblRenners[[#This Row],[Nr]],INDIRECT("tblUitslagen["&amp;W$4&amp;"]"),0)),"")</f>
        <v/>
      </c>
      <c r="X113" t="str">
        <f ca="1">IFERROR(INDEX(tblPunten[Punten],MATCH(tblRenners[[#This Row],[Nr]],INDIRECT("tblUitslagen["&amp;X$4&amp;"]"),0)),"")</f>
        <v/>
      </c>
      <c r="Y113" t="str">
        <f ca="1">IFERROR(INDEX(tblPunten[Punten],MATCH(tblRenners[[#This Row],[Nr]],INDIRECT("tblUitslagen["&amp;Y$4&amp;"]"),0)),"")</f>
        <v/>
      </c>
      <c r="Z113" t="str">
        <f ca="1">IFERROR(INDEX(tblPunten[Punten],MATCH(tblRenners[[#This Row],[Nr]],INDIRECT("tblUitslagen["&amp;Z$4&amp;"]"),0)),"")</f>
        <v/>
      </c>
      <c r="AA113" t="str">
        <f ca="1">IFERROR(INDEX(tblPunten[Punten],MATCH(tblRenners[[#This Row],[Nr]],INDIRECT("tblUitslagen["&amp;AA$4&amp;"]"),0)),"")</f>
        <v/>
      </c>
      <c r="AB113" t="str">
        <f ca="1">IFERROR(INDEX(tblPunten[Punten],MATCH(tblRenners[[#This Row],[Nr]],INDIRECT("tblUitslagen["&amp;AB$4&amp;"]"),0)),"")</f>
        <v/>
      </c>
    </row>
    <row r="114" spans="2:28" x14ac:dyDescent="0.3">
      <c r="B114" t="str">
        <f>INDEX(tblTeams[Naam],MATCH(FLOOR(tblRenners[[#This Row],[Nr]],10),tblTeams[Nr],0))</f>
        <v>CCC</v>
      </c>
      <c r="C114">
        <v>116</v>
      </c>
      <c r="D114" t="str">
        <f>INDEX(tblTeams[Naam],MATCH(tblRenners[[#This Row],[Nr]],tblTeams[Nr],0))</f>
        <v>Michael Schär</v>
      </c>
      <c r="E114" t="str">
        <f>INDEX(tblTeams[Land],MATCH(tblRenners[[#This Row],[Nr]],tblTeams[Nr],0))</f>
        <v>Zwitserland</v>
      </c>
      <c r="F114" s="9">
        <f ca="1">SUM(tblRenners[[#This Row],[Etap1]:[Etap21]])</f>
        <v>0</v>
      </c>
      <c r="G114">
        <f ca="1">_xlfn.RANK.EQ(tblRenners[[#This Row],[TotaalPunten]],tblRenners[TotaalPunten])</f>
        <v>27</v>
      </c>
      <c r="H114" t="str">
        <f ca="1">IFERROR(INDEX(tblPunten[Punten],MATCH(tblRenners[[#This Row],[Nr]],INDIRECT("tblUitslagen["&amp;H$4&amp;"]"),0)),"")</f>
        <v/>
      </c>
      <c r="I114" t="str">
        <f ca="1">IFERROR(INDEX(tblPunten[Punten],MATCH(tblRenners[[#This Row],[Nr]],INDIRECT("tblUitslagen["&amp;I$4&amp;"]"),0)),"")</f>
        <v/>
      </c>
      <c r="J114" t="str">
        <f ca="1">IFERROR(INDEX(tblPunten[Punten],MATCH(tblRenners[[#This Row],[Nr]],INDIRECT("tblUitslagen["&amp;J$4&amp;"]"),0)),"")</f>
        <v/>
      </c>
      <c r="K114" t="str">
        <f ca="1">IFERROR(INDEX(tblPunten[Punten],MATCH(tblRenners[[#This Row],[Nr]],INDIRECT("tblUitslagen["&amp;K$4&amp;"]"),0)),"")</f>
        <v/>
      </c>
      <c r="L114" t="str">
        <f ca="1">IFERROR(INDEX(tblPunten[Punten],MATCH(tblRenners[[#This Row],[Nr]],INDIRECT("tblUitslagen["&amp;L$4&amp;"]"),0)),"")</f>
        <v/>
      </c>
      <c r="M114" t="str">
        <f ca="1">IFERROR(INDEX(tblPunten[Punten],MATCH(tblRenners[[#This Row],[Nr]],INDIRECT("tblUitslagen["&amp;M$4&amp;"]"),0)),"")</f>
        <v/>
      </c>
      <c r="N114" t="str">
        <f ca="1">IFERROR(INDEX(tblPunten[Punten],MATCH(tblRenners[[#This Row],[Nr]],INDIRECT("tblUitslagen["&amp;N$4&amp;"]"),0)),"")</f>
        <v/>
      </c>
      <c r="O114" t="str">
        <f ca="1">IFERROR(INDEX(tblPunten[Punten],MATCH(tblRenners[[#This Row],[Nr]],INDIRECT("tblUitslagen["&amp;O$4&amp;"]"),0)),"")</f>
        <v/>
      </c>
      <c r="P114" t="str">
        <f ca="1">IFERROR(INDEX(tblPunten[Punten],MATCH(tblRenners[[#This Row],[Nr]],INDIRECT("tblUitslagen["&amp;P$4&amp;"]"),0)),"")</f>
        <v/>
      </c>
      <c r="Q114" t="str">
        <f ca="1">IFERROR(INDEX(tblPunten[Punten],MATCH(tblRenners[[#This Row],[Nr]],INDIRECT("tblUitslagen["&amp;Q$4&amp;"]"),0)),"")</f>
        <v/>
      </c>
      <c r="R114" t="str">
        <f ca="1">IFERROR(INDEX(tblPunten[Punten],MATCH(tblRenners[[#This Row],[Nr]],INDIRECT("tblUitslagen["&amp;R$4&amp;"]"),0)),"")</f>
        <v/>
      </c>
      <c r="S114" t="str">
        <f ca="1">IFERROR(INDEX(tblPunten[Punten],MATCH(tblRenners[[#This Row],[Nr]],INDIRECT("tblUitslagen["&amp;S$4&amp;"]"),0)),"")</f>
        <v/>
      </c>
      <c r="T114" t="str">
        <f ca="1">IFERROR(INDEX(tblPunten[Punten],MATCH(tblRenners[[#This Row],[Nr]],INDIRECT("tblUitslagen["&amp;T$4&amp;"]"),0)),"")</f>
        <v/>
      </c>
      <c r="U114" t="str">
        <f ca="1">IFERROR(INDEX(tblPunten[Punten],MATCH(tblRenners[[#This Row],[Nr]],INDIRECT("tblUitslagen["&amp;U$4&amp;"]"),0)),"")</f>
        <v/>
      </c>
      <c r="V114" t="str">
        <f ca="1">IFERROR(INDEX(tblPunten[Punten],MATCH(tblRenners[[#This Row],[Nr]],INDIRECT("tblUitslagen["&amp;V$4&amp;"]"),0)),"")</f>
        <v/>
      </c>
      <c r="W114" t="str">
        <f ca="1">IFERROR(INDEX(tblPunten[Punten],MATCH(tblRenners[[#This Row],[Nr]],INDIRECT("tblUitslagen["&amp;W$4&amp;"]"),0)),"")</f>
        <v/>
      </c>
      <c r="X114" t="str">
        <f ca="1">IFERROR(INDEX(tblPunten[Punten],MATCH(tblRenners[[#This Row],[Nr]],INDIRECT("tblUitslagen["&amp;X$4&amp;"]"),0)),"")</f>
        <v/>
      </c>
      <c r="Y114" t="str">
        <f ca="1">IFERROR(INDEX(tblPunten[Punten],MATCH(tblRenners[[#This Row],[Nr]],INDIRECT("tblUitslagen["&amp;Y$4&amp;"]"),0)),"")</f>
        <v/>
      </c>
      <c r="Z114" t="str">
        <f ca="1">IFERROR(INDEX(tblPunten[Punten],MATCH(tblRenners[[#This Row],[Nr]],INDIRECT("tblUitslagen["&amp;Z$4&amp;"]"),0)),"")</f>
        <v/>
      </c>
      <c r="AA114" t="str">
        <f ca="1">IFERROR(INDEX(tblPunten[Punten],MATCH(tblRenners[[#This Row],[Nr]],INDIRECT("tblUitslagen["&amp;AA$4&amp;"]"),0)),"")</f>
        <v/>
      </c>
      <c r="AB114" t="str">
        <f ca="1">IFERROR(INDEX(tblPunten[Punten],MATCH(tblRenners[[#This Row],[Nr]],INDIRECT("tblUitslagen["&amp;AB$4&amp;"]"),0)),"")</f>
        <v/>
      </c>
    </row>
    <row r="115" spans="2:28" x14ac:dyDescent="0.3">
      <c r="B115" t="str">
        <f>INDEX(tblTeams[Naam],MATCH(FLOOR(tblRenners[[#This Row],[Nr]],10),tblTeams[Nr],0))</f>
        <v>CCC</v>
      </c>
      <c r="C115">
        <v>118</v>
      </c>
      <c r="D115" t="str">
        <f>INDEX(tblTeams[Naam],MATCH(tblRenners[[#This Row],[Nr]],tblTeams[Nr],0))</f>
        <v>Ilnur Zakarin</v>
      </c>
      <c r="E115" t="str">
        <f>INDEX(tblTeams[Land],MATCH(tblRenners[[#This Row],[Nr]],tblTeams[Nr],0))</f>
        <v>Rusland</v>
      </c>
      <c r="F115" s="9">
        <f ca="1">SUM(tblRenners[[#This Row],[Etap1]:[Etap21]])</f>
        <v>0</v>
      </c>
      <c r="G115">
        <f ca="1">_xlfn.RANK.EQ(tblRenners[[#This Row],[TotaalPunten]],tblRenners[TotaalPunten])</f>
        <v>27</v>
      </c>
      <c r="H115" t="str">
        <f ca="1">IFERROR(INDEX(tblPunten[Punten],MATCH(tblRenners[[#This Row],[Nr]],INDIRECT("tblUitslagen["&amp;H$4&amp;"]"),0)),"")</f>
        <v/>
      </c>
      <c r="I115" t="str">
        <f ca="1">IFERROR(INDEX(tblPunten[Punten],MATCH(tblRenners[[#This Row],[Nr]],INDIRECT("tblUitslagen["&amp;I$4&amp;"]"),0)),"")</f>
        <v/>
      </c>
      <c r="J115" t="str">
        <f ca="1">IFERROR(INDEX(tblPunten[Punten],MATCH(tblRenners[[#This Row],[Nr]],INDIRECT("tblUitslagen["&amp;J$4&amp;"]"),0)),"")</f>
        <v/>
      </c>
      <c r="K115" t="str">
        <f ca="1">IFERROR(INDEX(tblPunten[Punten],MATCH(tblRenners[[#This Row],[Nr]],INDIRECT("tblUitslagen["&amp;K$4&amp;"]"),0)),"")</f>
        <v/>
      </c>
      <c r="L115" t="str">
        <f ca="1">IFERROR(INDEX(tblPunten[Punten],MATCH(tblRenners[[#This Row],[Nr]],INDIRECT("tblUitslagen["&amp;L$4&amp;"]"),0)),"")</f>
        <v/>
      </c>
      <c r="M115" t="str">
        <f ca="1">IFERROR(INDEX(tblPunten[Punten],MATCH(tblRenners[[#This Row],[Nr]],INDIRECT("tblUitslagen["&amp;M$4&amp;"]"),0)),"")</f>
        <v/>
      </c>
      <c r="N115" t="str">
        <f ca="1">IFERROR(INDEX(tblPunten[Punten],MATCH(tblRenners[[#This Row],[Nr]],INDIRECT("tblUitslagen["&amp;N$4&amp;"]"),0)),"")</f>
        <v/>
      </c>
      <c r="O115" t="str">
        <f ca="1">IFERROR(INDEX(tblPunten[Punten],MATCH(tblRenners[[#This Row],[Nr]],INDIRECT("tblUitslagen["&amp;O$4&amp;"]"),0)),"")</f>
        <v/>
      </c>
      <c r="P115" t="str">
        <f ca="1">IFERROR(INDEX(tblPunten[Punten],MATCH(tblRenners[[#This Row],[Nr]],INDIRECT("tblUitslagen["&amp;P$4&amp;"]"),0)),"")</f>
        <v/>
      </c>
      <c r="Q115" t="str">
        <f ca="1">IFERROR(INDEX(tblPunten[Punten],MATCH(tblRenners[[#This Row],[Nr]],INDIRECT("tblUitslagen["&amp;Q$4&amp;"]"),0)),"")</f>
        <v/>
      </c>
      <c r="R115" t="str">
        <f ca="1">IFERROR(INDEX(tblPunten[Punten],MATCH(tblRenners[[#This Row],[Nr]],INDIRECT("tblUitslagen["&amp;R$4&amp;"]"),0)),"")</f>
        <v/>
      </c>
      <c r="S115" t="str">
        <f ca="1">IFERROR(INDEX(tblPunten[Punten],MATCH(tblRenners[[#This Row],[Nr]],INDIRECT("tblUitslagen["&amp;S$4&amp;"]"),0)),"")</f>
        <v/>
      </c>
      <c r="T115" t="str">
        <f ca="1">IFERROR(INDEX(tblPunten[Punten],MATCH(tblRenners[[#This Row],[Nr]],INDIRECT("tblUitslagen["&amp;T$4&amp;"]"),0)),"")</f>
        <v/>
      </c>
      <c r="U115" t="str">
        <f ca="1">IFERROR(INDEX(tblPunten[Punten],MATCH(tblRenners[[#This Row],[Nr]],INDIRECT("tblUitslagen["&amp;U$4&amp;"]"),0)),"")</f>
        <v/>
      </c>
      <c r="V115" t="str">
        <f ca="1">IFERROR(INDEX(tblPunten[Punten],MATCH(tblRenners[[#This Row],[Nr]],INDIRECT("tblUitslagen["&amp;V$4&amp;"]"),0)),"")</f>
        <v/>
      </c>
      <c r="W115" t="str">
        <f ca="1">IFERROR(INDEX(tblPunten[Punten],MATCH(tblRenners[[#This Row],[Nr]],INDIRECT("tblUitslagen["&amp;W$4&amp;"]"),0)),"")</f>
        <v/>
      </c>
      <c r="X115" t="str">
        <f ca="1">IFERROR(INDEX(tblPunten[Punten],MATCH(tblRenners[[#This Row],[Nr]],INDIRECT("tblUitslagen["&amp;X$4&amp;"]"),0)),"")</f>
        <v/>
      </c>
      <c r="Y115" t="str">
        <f ca="1">IFERROR(INDEX(tblPunten[Punten],MATCH(tblRenners[[#This Row],[Nr]],INDIRECT("tblUitslagen["&amp;Y$4&amp;"]"),0)),"")</f>
        <v/>
      </c>
      <c r="Z115" t="str">
        <f ca="1">IFERROR(INDEX(tblPunten[Punten],MATCH(tblRenners[[#This Row],[Nr]],INDIRECT("tblUitslagen["&amp;Z$4&amp;"]"),0)),"")</f>
        <v/>
      </c>
      <c r="AA115" t="str">
        <f ca="1">IFERROR(INDEX(tblPunten[Punten],MATCH(tblRenners[[#This Row],[Nr]],INDIRECT("tblUitslagen["&amp;AA$4&amp;"]"),0)),"")</f>
        <v/>
      </c>
      <c r="AB115" t="str">
        <f ca="1">IFERROR(INDEX(tblPunten[Punten],MATCH(tblRenners[[#This Row],[Nr]],INDIRECT("tblUitslagen["&amp;AB$4&amp;"]"),0)),"")</f>
        <v/>
      </c>
    </row>
    <row r="116" spans="2:28" x14ac:dyDescent="0.3">
      <c r="B116" t="str">
        <f>INDEX(tblTeams[Naam],MATCH(FLOOR(tblRenners[[#This Row],[Nr]],10),tblTeams[Nr],0))</f>
        <v>Cofidis</v>
      </c>
      <c r="C116">
        <v>121</v>
      </c>
      <c r="D116" t="str">
        <f>INDEX(tblTeams[Naam],MATCH(tblRenners[[#This Row],[Nr]],tblTeams[Nr],0))</f>
        <v>Guillaume Martin</v>
      </c>
      <c r="E116" t="str">
        <f>INDEX(tblTeams[Land],MATCH(tblRenners[[#This Row],[Nr]],tblTeams[Nr],0))</f>
        <v>Frankrijk</v>
      </c>
      <c r="F116" s="9">
        <f ca="1">SUM(tblRenners[[#This Row],[Etap1]:[Etap21]])</f>
        <v>0</v>
      </c>
      <c r="G116">
        <f ca="1">_xlfn.RANK.EQ(tblRenners[[#This Row],[TotaalPunten]],tblRenners[TotaalPunten])</f>
        <v>27</v>
      </c>
      <c r="H116" t="str">
        <f ca="1">IFERROR(INDEX(tblPunten[Punten],MATCH(tblRenners[[#This Row],[Nr]],INDIRECT("tblUitslagen["&amp;H$4&amp;"]"),0)),"")</f>
        <v/>
      </c>
      <c r="I116" t="str">
        <f ca="1">IFERROR(INDEX(tblPunten[Punten],MATCH(tblRenners[[#This Row],[Nr]],INDIRECT("tblUitslagen["&amp;I$4&amp;"]"),0)),"")</f>
        <v/>
      </c>
      <c r="J116" t="str">
        <f ca="1">IFERROR(INDEX(tblPunten[Punten],MATCH(tblRenners[[#This Row],[Nr]],INDIRECT("tblUitslagen["&amp;J$4&amp;"]"),0)),"")</f>
        <v/>
      </c>
      <c r="K116" t="str">
        <f ca="1">IFERROR(INDEX(tblPunten[Punten],MATCH(tblRenners[[#This Row],[Nr]],INDIRECT("tblUitslagen["&amp;K$4&amp;"]"),0)),"")</f>
        <v/>
      </c>
      <c r="L116" t="str">
        <f ca="1">IFERROR(INDEX(tblPunten[Punten],MATCH(tblRenners[[#This Row],[Nr]],INDIRECT("tblUitslagen["&amp;L$4&amp;"]"),0)),"")</f>
        <v/>
      </c>
      <c r="M116" t="str">
        <f ca="1">IFERROR(INDEX(tblPunten[Punten],MATCH(tblRenners[[#This Row],[Nr]],INDIRECT("tblUitslagen["&amp;M$4&amp;"]"),0)),"")</f>
        <v/>
      </c>
      <c r="N116" t="str">
        <f ca="1">IFERROR(INDEX(tblPunten[Punten],MATCH(tblRenners[[#This Row],[Nr]],INDIRECT("tblUitslagen["&amp;N$4&amp;"]"),0)),"")</f>
        <v/>
      </c>
      <c r="O116" t="str">
        <f ca="1">IFERROR(INDEX(tblPunten[Punten],MATCH(tblRenners[[#This Row],[Nr]],INDIRECT("tblUitslagen["&amp;O$4&amp;"]"),0)),"")</f>
        <v/>
      </c>
      <c r="P116" t="str">
        <f ca="1">IFERROR(INDEX(tblPunten[Punten],MATCH(tblRenners[[#This Row],[Nr]],INDIRECT("tblUitslagen["&amp;P$4&amp;"]"),0)),"")</f>
        <v/>
      </c>
      <c r="Q116" t="str">
        <f ca="1">IFERROR(INDEX(tblPunten[Punten],MATCH(tblRenners[[#This Row],[Nr]],INDIRECT("tblUitslagen["&amp;Q$4&amp;"]"),0)),"")</f>
        <v/>
      </c>
      <c r="R116" t="str">
        <f ca="1">IFERROR(INDEX(tblPunten[Punten],MATCH(tblRenners[[#This Row],[Nr]],INDIRECT("tblUitslagen["&amp;R$4&amp;"]"),0)),"")</f>
        <v/>
      </c>
      <c r="S116" t="str">
        <f ca="1">IFERROR(INDEX(tblPunten[Punten],MATCH(tblRenners[[#This Row],[Nr]],INDIRECT("tblUitslagen["&amp;S$4&amp;"]"),0)),"")</f>
        <v/>
      </c>
      <c r="T116" t="str">
        <f ca="1">IFERROR(INDEX(tblPunten[Punten],MATCH(tblRenners[[#This Row],[Nr]],INDIRECT("tblUitslagen["&amp;T$4&amp;"]"),0)),"")</f>
        <v/>
      </c>
      <c r="U116" t="str">
        <f ca="1">IFERROR(INDEX(tblPunten[Punten],MATCH(tblRenners[[#This Row],[Nr]],INDIRECT("tblUitslagen["&amp;U$4&amp;"]"),0)),"")</f>
        <v/>
      </c>
      <c r="V116" t="str">
        <f ca="1">IFERROR(INDEX(tblPunten[Punten],MATCH(tblRenners[[#This Row],[Nr]],INDIRECT("tblUitslagen["&amp;V$4&amp;"]"),0)),"")</f>
        <v/>
      </c>
      <c r="W116" t="str">
        <f ca="1">IFERROR(INDEX(tblPunten[Punten],MATCH(tblRenners[[#This Row],[Nr]],INDIRECT("tblUitslagen["&amp;W$4&amp;"]"),0)),"")</f>
        <v/>
      </c>
      <c r="X116" t="str">
        <f ca="1">IFERROR(INDEX(tblPunten[Punten],MATCH(tblRenners[[#This Row],[Nr]],INDIRECT("tblUitslagen["&amp;X$4&amp;"]"),0)),"")</f>
        <v/>
      </c>
      <c r="Y116" t="str">
        <f ca="1">IFERROR(INDEX(tblPunten[Punten],MATCH(tblRenners[[#This Row],[Nr]],INDIRECT("tblUitslagen["&amp;Y$4&amp;"]"),0)),"")</f>
        <v/>
      </c>
      <c r="Z116" t="str">
        <f ca="1">IFERROR(INDEX(tblPunten[Punten],MATCH(tblRenners[[#This Row],[Nr]],INDIRECT("tblUitslagen["&amp;Z$4&amp;"]"),0)),"")</f>
        <v/>
      </c>
      <c r="AA116" t="str">
        <f ca="1">IFERROR(INDEX(tblPunten[Punten],MATCH(tblRenners[[#This Row],[Nr]],INDIRECT("tblUitslagen["&amp;AA$4&amp;"]"),0)),"")</f>
        <v/>
      </c>
      <c r="AB116" t="str">
        <f ca="1">IFERROR(INDEX(tblPunten[Punten],MATCH(tblRenners[[#This Row],[Nr]],INDIRECT("tblUitslagen["&amp;AB$4&amp;"]"),0)),"")</f>
        <v/>
      </c>
    </row>
    <row r="117" spans="2:28" x14ac:dyDescent="0.3">
      <c r="B117" t="str">
        <f>INDEX(tblTeams[Naam],MATCH(FLOOR(tblRenners[[#This Row],[Nr]],10),tblTeams[Nr],0))</f>
        <v>Cofidis</v>
      </c>
      <c r="C117">
        <v>122</v>
      </c>
      <c r="D117" t="str">
        <f>INDEX(tblTeams[Naam],MATCH(tblRenners[[#This Row],[Nr]],tblTeams[Nr],0))</f>
        <v>Simone Consonni</v>
      </c>
      <c r="E117" t="str">
        <f>INDEX(tblTeams[Land],MATCH(tblRenners[[#This Row],[Nr]],tblTeams[Nr],0))</f>
        <v>Italië</v>
      </c>
      <c r="F117" s="9">
        <f ca="1">SUM(tblRenners[[#This Row],[Etap1]:[Etap21]])</f>
        <v>0</v>
      </c>
      <c r="G117">
        <f ca="1">_xlfn.RANK.EQ(tblRenners[[#This Row],[TotaalPunten]],tblRenners[TotaalPunten])</f>
        <v>27</v>
      </c>
      <c r="H117" t="str">
        <f ca="1">IFERROR(INDEX(tblPunten[Punten],MATCH(tblRenners[[#This Row],[Nr]],INDIRECT("tblUitslagen["&amp;H$4&amp;"]"),0)),"")</f>
        <v/>
      </c>
      <c r="I117" t="str">
        <f ca="1">IFERROR(INDEX(tblPunten[Punten],MATCH(tblRenners[[#This Row],[Nr]],INDIRECT("tblUitslagen["&amp;I$4&amp;"]"),0)),"")</f>
        <v/>
      </c>
      <c r="J117" t="str">
        <f ca="1">IFERROR(INDEX(tblPunten[Punten],MATCH(tblRenners[[#This Row],[Nr]],INDIRECT("tblUitslagen["&amp;J$4&amp;"]"),0)),"")</f>
        <v/>
      </c>
      <c r="K117" t="str">
        <f ca="1">IFERROR(INDEX(tblPunten[Punten],MATCH(tblRenners[[#This Row],[Nr]],INDIRECT("tblUitslagen["&amp;K$4&amp;"]"),0)),"")</f>
        <v/>
      </c>
      <c r="L117" t="str">
        <f ca="1">IFERROR(INDEX(tblPunten[Punten],MATCH(tblRenners[[#This Row],[Nr]],INDIRECT("tblUitslagen["&amp;L$4&amp;"]"),0)),"")</f>
        <v/>
      </c>
      <c r="M117" t="str">
        <f ca="1">IFERROR(INDEX(tblPunten[Punten],MATCH(tblRenners[[#This Row],[Nr]],INDIRECT("tblUitslagen["&amp;M$4&amp;"]"),0)),"")</f>
        <v/>
      </c>
      <c r="N117" t="str">
        <f ca="1">IFERROR(INDEX(tblPunten[Punten],MATCH(tblRenners[[#This Row],[Nr]],INDIRECT("tblUitslagen["&amp;N$4&amp;"]"),0)),"")</f>
        <v/>
      </c>
      <c r="O117" t="str">
        <f ca="1">IFERROR(INDEX(tblPunten[Punten],MATCH(tblRenners[[#This Row],[Nr]],INDIRECT("tblUitslagen["&amp;O$4&amp;"]"),0)),"")</f>
        <v/>
      </c>
      <c r="P117" t="str">
        <f ca="1">IFERROR(INDEX(tblPunten[Punten],MATCH(tblRenners[[#This Row],[Nr]],INDIRECT("tblUitslagen["&amp;P$4&amp;"]"),0)),"")</f>
        <v/>
      </c>
      <c r="Q117" t="str">
        <f ca="1">IFERROR(INDEX(tblPunten[Punten],MATCH(tblRenners[[#This Row],[Nr]],INDIRECT("tblUitslagen["&amp;Q$4&amp;"]"),0)),"")</f>
        <v/>
      </c>
      <c r="R117" t="str">
        <f ca="1">IFERROR(INDEX(tblPunten[Punten],MATCH(tblRenners[[#This Row],[Nr]],INDIRECT("tblUitslagen["&amp;R$4&amp;"]"),0)),"")</f>
        <v/>
      </c>
      <c r="S117" t="str">
        <f ca="1">IFERROR(INDEX(tblPunten[Punten],MATCH(tblRenners[[#This Row],[Nr]],INDIRECT("tblUitslagen["&amp;S$4&amp;"]"),0)),"")</f>
        <v/>
      </c>
      <c r="T117" t="str">
        <f ca="1">IFERROR(INDEX(tblPunten[Punten],MATCH(tblRenners[[#This Row],[Nr]],INDIRECT("tblUitslagen["&amp;T$4&amp;"]"),0)),"")</f>
        <v/>
      </c>
      <c r="U117" t="str">
        <f ca="1">IFERROR(INDEX(tblPunten[Punten],MATCH(tblRenners[[#This Row],[Nr]],INDIRECT("tblUitslagen["&amp;U$4&amp;"]"),0)),"")</f>
        <v/>
      </c>
      <c r="V117" t="str">
        <f ca="1">IFERROR(INDEX(tblPunten[Punten],MATCH(tblRenners[[#This Row],[Nr]],INDIRECT("tblUitslagen["&amp;V$4&amp;"]"),0)),"")</f>
        <v/>
      </c>
      <c r="W117" t="str">
        <f ca="1">IFERROR(INDEX(tblPunten[Punten],MATCH(tblRenners[[#This Row],[Nr]],INDIRECT("tblUitslagen["&amp;W$4&amp;"]"),0)),"")</f>
        <v/>
      </c>
      <c r="X117" t="str">
        <f ca="1">IFERROR(INDEX(tblPunten[Punten],MATCH(tblRenners[[#This Row],[Nr]],INDIRECT("tblUitslagen["&amp;X$4&amp;"]"),0)),"")</f>
        <v/>
      </c>
      <c r="Y117" t="str">
        <f ca="1">IFERROR(INDEX(tblPunten[Punten],MATCH(tblRenners[[#This Row],[Nr]],INDIRECT("tblUitslagen["&amp;Y$4&amp;"]"),0)),"")</f>
        <v/>
      </c>
      <c r="Z117" t="str">
        <f ca="1">IFERROR(INDEX(tblPunten[Punten],MATCH(tblRenners[[#This Row],[Nr]],INDIRECT("tblUitslagen["&amp;Z$4&amp;"]"),0)),"")</f>
        <v/>
      </c>
      <c r="AA117" t="str">
        <f ca="1">IFERROR(INDEX(tblPunten[Punten],MATCH(tblRenners[[#This Row],[Nr]],INDIRECT("tblUitslagen["&amp;AA$4&amp;"]"),0)),"")</f>
        <v/>
      </c>
      <c r="AB117" t="str">
        <f ca="1">IFERROR(INDEX(tblPunten[Punten],MATCH(tblRenners[[#This Row],[Nr]],INDIRECT("tblUitslagen["&amp;AB$4&amp;"]"),0)),"")</f>
        <v/>
      </c>
    </row>
    <row r="118" spans="2:28" x14ac:dyDescent="0.3">
      <c r="B118" t="str">
        <f>INDEX(tblTeams[Naam],MATCH(FLOOR(tblRenners[[#This Row],[Nr]],10),tblTeams[Nr],0))</f>
        <v>Cofidis</v>
      </c>
      <c r="C118">
        <v>123</v>
      </c>
      <c r="D118" t="str">
        <f>INDEX(tblTeams[Naam],MATCH(tblRenners[[#This Row],[Nr]],tblTeams[Nr],0))</f>
        <v>Nicolas Edet</v>
      </c>
      <c r="E118" t="str">
        <f>INDEX(tblTeams[Land],MATCH(tblRenners[[#This Row],[Nr]],tblTeams[Nr],0))</f>
        <v>Frankrijk</v>
      </c>
      <c r="F118" s="9">
        <f ca="1">SUM(tblRenners[[#This Row],[Etap1]:[Etap21]])</f>
        <v>0</v>
      </c>
      <c r="G118">
        <f ca="1">_xlfn.RANK.EQ(tblRenners[[#This Row],[TotaalPunten]],tblRenners[TotaalPunten])</f>
        <v>27</v>
      </c>
      <c r="H118" t="str">
        <f ca="1">IFERROR(INDEX(tblPunten[Punten],MATCH(tblRenners[[#This Row],[Nr]],INDIRECT("tblUitslagen["&amp;H$4&amp;"]"),0)),"")</f>
        <v/>
      </c>
      <c r="I118" t="str">
        <f ca="1">IFERROR(INDEX(tblPunten[Punten],MATCH(tblRenners[[#This Row],[Nr]],INDIRECT("tblUitslagen["&amp;I$4&amp;"]"),0)),"")</f>
        <v/>
      </c>
      <c r="J118" t="str">
        <f ca="1">IFERROR(INDEX(tblPunten[Punten],MATCH(tblRenners[[#This Row],[Nr]],INDIRECT("tblUitslagen["&amp;J$4&amp;"]"),0)),"")</f>
        <v/>
      </c>
      <c r="K118" t="str">
        <f ca="1">IFERROR(INDEX(tblPunten[Punten],MATCH(tblRenners[[#This Row],[Nr]],INDIRECT("tblUitslagen["&amp;K$4&amp;"]"),0)),"")</f>
        <v/>
      </c>
      <c r="L118" t="str">
        <f ca="1">IFERROR(INDEX(tblPunten[Punten],MATCH(tblRenners[[#This Row],[Nr]],INDIRECT("tblUitslagen["&amp;L$4&amp;"]"),0)),"")</f>
        <v/>
      </c>
      <c r="M118" t="str">
        <f ca="1">IFERROR(INDEX(tblPunten[Punten],MATCH(tblRenners[[#This Row],[Nr]],INDIRECT("tblUitslagen["&amp;M$4&amp;"]"),0)),"")</f>
        <v/>
      </c>
      <c r="N118" t="str">
        <f ca="1">IFERROR(INDEX(tblPunten[Punten],MATCH(tblRenners[[#This Row],[Nr]],INDIRECT("tblUitslagen["&amp;N$4&amp;"]"),0)),"")</f>
        <v/>
      </c>
      <c r="O118" t="str">
        <f ca="1">IFERROR(INDEX(tblPunten[Punten],MATCH(tblRenners[[#This Row],[Nr]],INDIRECT("tblUitslagen["&amp;O$4&amp;"]"),0)),"")</f>
        <v/>
      </c>
      <c r="P118" t="str">
        <f ca="1">IFERROR(INDEX(tblPunten[Punten],MATCH(tblRenners[[#This Row],[Nr]],INDIRECT("tblUitslagen["&amp;P$4&amp;"]"),0)),"")</f>
        <v/>
      </c>
      <c r="Q118" t="str">
        <f ca="1">IFERROR(INDEX(tblPunten[Punten],MATCH(tblRenners[[#This Row],[Nr]],INDIRECT("tblUitslagen["&amp;Q$4&amp;"]"),0)),"")</f>
        <v/>
      </c>
      <c r="R118" t="str">
        <f ca="1">IFERROR(INDEX(tblPunten[Punten],MATCH(tblRenners[[#This Row],[Nr]],INDIRECT("tblUitslagen["&amp;R$4&amp;"]"),0)),"")</f>
        <v/>
      </c>
      <c r="S118" t="str">
        <f ca="1">IFERROR(INDEX(tblPunten[Punten],MATCH(tblRenners[[#This Row],[Nr]],INDIRECT("tblUitslagen["&amp;S$4&amp;"]"),0)),"")</f>
        <v/>
      </c>
      <c r="T118" t="str">
        <f ca="1">IFERROR(INDEX(tblPunten[Punten],MATCH(tblRenners[[#This Row],[Nr]],INDIRECT("tblUitslagen["&amp;T$4&amp;"]"),0)),"")</f>
        <v/>
      </c>
      <c r="U118" t="str">
        <f ca="1">IFERROR(INDEX(tblPunten[Punten],MATCH(tblRenners[[#This Row],[Nr]],INDIRECT("tblUitslagen["&amp;U$4&amp;"]"),0)),"")</f>
        <v/>
      </c>
      <c r="V118" t="str">
        <f ca="1">IFERROR(INDEX(tblPunten[Punten],MATCH(tblRenners[[#This Row],[Nr]],INDIRECT("tblUitslagen["&amp;V$4&amp;"]"),0)),"")</f>
        <v/>
      </c>
      <c r="W118" t="str">
        <f ca="1">IFERROR(INDEX(tblPunten[Punten],MATCH(tblRenners[[#This Row],[Nr]],INDIRECT("tblUitslagen["&amp;W$4&amp;"]"),0)),"")</f>
        <v/>
      </c>
      <c r="X118" t="str">
        <f ca="1">IFERROR(INDEX(tblPunten[Punten],MATCH(tblRenners[[#This Row],[Nr]],INDIRECT("tblUitslagen["&amp;X$4&amp;"]"),0)),"")</f>
        <v/>
      </c>
      <c r="Y118" t="str">
        <f ca="1">IFERROR(INDEX(tblPunten[Punten],MATCH(tblRenners[[#This Row],[Nr]],INDIRECT("tblUitslagen["&amp;Y$4&amp;"]"),0)),"")</f>
        <v/>
      </c>
      <c r="Z118" t="str">
        <f ca="1">IFERROR(INDEX(tblPunten[Punten],MATCH(tblRenners[[#This Row],[Nr]],INDIRECT("tblUitslagen["&amp;Z$4&amp;"]"),0)),"")</f>
        <v/>
      </c>
      <c r="AA118" t="str">
        <f ca="1">IFERROR(INDEX(tblPunten[Punten],MATCH(tblRenners[[#This Row],[Nr]],INDIRECT("tblUitslagen["&amp;AA$4&amp;"]"),0)),"")</f>
        <v/>
      </c>
      <c r="AB118" t="str">
        <f ca="1">IFERROR(INDEX(tblPunten[Punten],MATCH(tblRenners[[#This Row],[Nr]],INDIRECT("tblUitslagen["&amp;AB$4&amp;"]"),0)),"")</f>
        <v/>
      </c>
    </row>
    <row r="119" spans="2:28" x14ac:dyDescent="0.3">
      <c r="B119" t="str">
        <f>INDEX(tblTeams[Naam],MATCH(FLOOR(tblRenners[[#This Row],[Nr]],10),tblTeams[Nr],0))</f>
        <v>Cofidis</v>
      </c>
      <c r="C119">
        <v>124</v>
      </c>
      <c r="D119" t="str">
        <f>INDEX(tblTeams[Naam],MATCH(tblRenners[[#This Row],[Nr]],tblTeams[Nr],0))</f>
        <v>Jesús Herrada</v>
      </c>
      <c r="E119" t="str">
        <f>INDEX(tblTeams[Land],MATCH(tblRenners[[#This Row],[Nr]],tblTeams[Nr],0))</f>
        <v>Spanje</v>
      </c>
      <c r="F119" s="9">
        <f ca="1">SUM(tblRenners[[#This Row],[Etap1]:[Etap21]])</f>
        <v>0</v>
      </c>
      <c r="G119">
        <f ca="1">_xlfn.RANK.EQ(tblRenners[[#This Row],[TotaalPunten]],tblRenners[TotaalPunten])</f>
        <v>27</v>
      </c>
      <c r="H119" t="str">
        <f ca="1">IFERROR(INDEX(tblPunten[Punten],MATCH(tblRenners[[#This Row],[Nr]],INDIRECT("tblUitslagen["&amp;H$4&amp;"]"),0)),"")</f>
        <v/>
      </c>
      <c r="I119" t="str">
        <f ca="1">IFERROR(INDEX(tblPunten[Punten],MATCH(tblRenners[[#This Row],[Nr]],INDIRECT("tblUitslagen["&amp;I$4&amp;"]"),0)),"")</f>
        <v/>
      </c>
      <c r="J119" t="str">
        <f ca="1">IFERROR(INDEX(tblPunten[Punten],MATCH(tblRenners[[#This Row],[Nr]],INDIRECT("tblUitslagen["&amp;J$4&amp;"]"),0)),"")</f>
        <v/>
      </c>
      <c r="K119" t="str">
        <f ca="1">IFERROR(INDEX(tblPunten[Punten],MATCH(tblRenners[[#This Row],[Nr]],INDIRECT("tblUitslagen["&amp;K$4&amp;"]"),0)),"")</f>
        <v/>
      </c>
      <c r="L119" t="str">
        <f ca="1">IFERROR(INDEX(tblPunten[Punten],MATCH(tblRenners[[#This Row],[Nr]],INDIRECT("tblUitslagen["&amp;L$4&amp;"]"),0)),"")</f>
        <v/>
      </c>
      <c r="M119" t="str">
        <f ca="1">IFERROR(INDEX(tblPunten[Punten],MATCH(tblRenners[[#This Row],[Nr]],INDIRECT("tblUitslagen["&amp;M$4&amp;"]"),0)),"")</f>
        <v/>
      </c>
      <c r="N119" t="str">
        <f ca="1">IFERROR(INDEX(tblPunten[Punten],MATCH(tblRenners[[#This Row],[Nr]],INDIRECT("tblUitslagen["&amp;N$4&amp;"]"),0)),"")</f>
        <v/>
      </c>
      <c r="O119" t="str">
        <f ca="1">IFERROR(INDEX(tblPunten[Punten],MATCH(tblRenners[[#This Row],[Nr]],INDIRECT("tblUitslagen["&amp;O$4&amp;"]"),0)),"")</f>
        <v/>
      </c>
      <c r="P119" t="str">
        <f ca="1">IFERROR(INDEX(tblPunten[Punten],MATCH(tblRenners[[#This Row],[Nr]],INDIRECT("tblUitslagen["&amp;P$4&amp;"]"),0)),"")</f>
        <v/>
      </c>
      <c r="Q119" t="str">
        <f ca="1">IFERROR(INDEX(tblPunten[Punten],MATCH(tblRenners[[#This Row],[Nr]],INDIRECT("tblUitslagen["&amp;Q$4&amp;"]"),0)),"")</f>
        <v/>
      </c>
      <c r="R119" t="str">
        <f ca="1">IFERROR(INDEX(tblPunten[Punten],MATCH(tblRenners[[#This Row],[Nr]],INDIRECT("tblUitslagen["&amp;R$4&amp;"]"),0)),"")</f>
        <v/>
      </c>
      <c r="S119" t="str">
        <f ca="1">IFERROR(INDEX(tblPunten[Punten],MATCH(tblRenners[[#This Row],[Nr]],INDIRECT("tblUitslagen["&amp;S$4&amp;"]"),0)),"")</f>
        <v/>
      </c>
      <c r="T119" t="str">
        <f ca="1">IFERROR(INDEX(tblPunten[Punten],MATCH(tblRenners[[#This Row],[Nr]],INDIRECT("tblUitslagen["&amp;T$4&amp;"]"),0)),"")</f>
        <v/>
      </c>
      <c r="U119" t="str">
        <f ca="1">IFERROR(INDEX(tblPunten[Punten],MATCH(tblRenners[[#This Row],[Nr]],INDIRECT("tblUitslagen["&amp;U$4&amp;"]"),0)),"")</f>
        <v/>
      </c>
      <c r="V119" t="str">
        <f ca="1">IFERROR(INDEX(tblPunten[Punten],MATCH(tblRenners[[#This Row],[Nr]],INDIRECT("tblUitslagen["&amp;V$4&amp;"]"),0)),"")</f>
        <v/>
      </c>
      <c r="W119" t="str">
        <f ca="1">IFERROR(INDEX(tblPunten[Punten],MATCH(tblRenners[[#This Row],[Nr]],INDIRECT("tblUitslagen["&amp;W$4&amp;"]"),0)),"")</f>
        <v/>
      </c>
      <c r="X119" t="str">
        <f ca="1">IFERROR(INDEX(tblPunten[Punten],MATCH(tblRenners[[#This Row],[Nr]],INDIRECT("tblUitslagen["&amp;X$4&amp;"]"),0)),"")</f>
        <v/>
      </c>
      <c r="Y119" t="str">
        <f ca="1">IFERROR(INDEX(tblPunten[Punten],MATCH(tblRenners[[#This Row],[Nr]],INDIRECT("tblUitslagen["&amp;Y$4&amp;"]"),0)),"")</f>
        <v/>
      </c>
      <c r="Z119" t="str">
        <f ca="1">IFERROR(INDEX(tblPunten[Punten],MATCH(tblRenners[[#This Row],[Nr]],INDIRECT("tblUitslagen["&amp;Z$4&amp;"]"),0)),"")</f>
        <v/>
      </c>
      <c r="AA119" t="str">
        <f ca="1">IFERROR(INDEX(tblPunten[Punten],MATCH(tblRenners[[#This Row],[Nr]],INDIRECT("tblUitslagen["&amp;AA$4&amp;"]"),0)),"")</f>
        <v/>
      </c>
      <c r="AB119" t="str">
        <f ca="1">IFERROR(INDEX(tblPunten[Punten],MATCH(tblRenners[[#This Row],[Nr]],INDIRECT("tblUitslagen["&amp;AB$4&amp;"]"),0)),"")</f>
        <v/>
      </c>
    </row>
    <row r="120" spans="2:28" x14ac:dyDescent="0.3">
      <c r="B120" t="str">
        <f>INDEX(tblTeams[Naam],MATCH(FLOOR(tblRenners[[#This Row],[Nr]],10),tblTeams[Nr],0))</f>
        <v>Cofidis</v>
      </c>
      <c r="C120">
        <v>125</v>
      </c>
      <c r="D120" t="str">
        <f>INDEX(tblTeams[Naam],MATCH(tblRenners[[#This Row],[Nr]],tblTeams[Nr],0))</f>
        <v>Christophe Laporte</v>
      </c>
      <c r="E120" t="str">
        <f>INDEX(tblTeams[Land],MATCH(tblRenners[[#This Row],[Nr]],tblTeams[Nr],0))</f>
        <v>Frankrijk</v>
      </c>
      <c r="F120" s="9">
        <f ca="1">SUM(tblRenners[[#This Row],[Etap1]:[Etap21]])</f>
        <v>0</v>
      </c>
      <c r="G120">
        <f ca="1">_xlfn.RANK.EQ(tblRenners[[#This Row],[TotaalPunten]],tblRenners[TotaalPunten])</f>
        <v>27</v>
      </c>
      <c r="H120" t="str">
        <f ca="1">IFERROR(INDEX(tblPunten[Punten],MATCH(tblRenners[[#This Row],[Nr]],INDIRECT("tblUitslagen["&amp;H$4&amp;"]"),0)),"")</f>
        <v/>
      </c>
      <c r="I120" t="str">
        <f ca="1">IFERROR(INDEX(tblPunten[Punten],MATCH(tblRenners[[#This Row],[Nr]],INDIRECT("tblUitslagen["&amp;I$4&amp;"]"),0)),"")</f>
        <v/>
      </c>
      <c r="J120" t="str">
        <f ca="1">IFERROR(INDEX(tblPunten[Punten],MATCH(tblRenners[[#This Row],[Nr]],INDIRECT("tblUitslagen["&amp;J$4&amp;"]"),0)),"")</f>
        <v/>
      </c>
      <c r="K120" t="str">
        <f ca="1">IFERROR(INDEX(tblPunten[Punten],MATCH(tblRenners[[#This Row],[Nr]],INDIRECT("tblUitslagen["&amp;K$4&amp;"]"),0)),"")</f>
        <v/>
      </c>
      <c r="L120" t="str">
        <f ca="1">IFERROR(INDEX(tblPunten[Punten],MATCH(tblRenners[[#This Row],[Nr]],INDIRECT("tblUitslagen["&amp;L$4&amp;"]"),0)),"")</f>
        <v/>
      </c>
      <c r="M120" t="str">
        <f ca="1">IFERROR(INDEX(tblPunten[Punten],MATCH(tblRenners[[#This Row],[Nr]],INDIRECT("tblUitslagen["&amp;M$4&amp;"]"),0)),"")</f>
        <v/>
      </c>
      <c r="N120" t="str">
        <f ca="1">IFERROR(INDEX(tblPunten[Punten],MATCH(tblRenners[[#This Row],[Nr]],INDIRECT("tblUitslagen["&amp;N$4&amp;"]"),0)),"")</f>
        <v/>
      </c>
      <c r="O120" t="str">
        <f ca="1">IFERROR(INDEX(tblPunten[Punten],MATCH(tblRenners[[#This Row],[Nr]],INDIRECT("tblUitslagen["&amp;O$4&amp;"]"),0)),"")</f>
        <v/>
      </c>
      <c r="P120" t="str">
        <f ca="1">IFERROR(INDEX(tblPunten[Punten],MATCH(tblRenners[[#This Row],[Nr]],INDIRECT("tblUitslagen["&amp;P$4&amp;"]"),0)),"")</f>
        <v/>
      </c>
      <c r="Q120" t="str">
        <f ca="1">IFERROR(INDEX(tblPunten[Punten],MATCH(tblRenners[[#This Row],[Nr]],INDIRECT("tblUitslagen["&amp;Q$4&amp;"]"),0)),"")</f>
        <v/>
      </c>
      <c r="R120" t="str">
        <f ca="1">IFERROR(INDEX(tblPunten[Punten],MATCH(tblRenners[[#This Row],[Nr]],INDIRECT("tblUitslagen["&amp;R$4&amp;"]"),0)),"")</f>
        <v/>
      </c>
      <c r="S120" t="str">
        <f ca="1">IFERROR(INDEX(tblPunten[Punten],MATCH(tblRenners[[#This Row],[Nr]],INDIRECT("tblUitslagen["&amp;S$4&amp;"]"),0)),"")</f>
        <v/>
      </c>
      <c r="T120" t="str">
        <f ca="1">IFERROR(INDEX(tblPunten[Punten],MATCH(tblRenners[[#This Row],[Nr]],INDIRECT("tblUitslagen["&amp;T$4&amp;"]"),0)),"")</f>
        <v/>
      </c>
      <c r="U120" t="str">
        <f ca="1">IFERROR(INDEX(tblPunten[Punten],MATCH(tblRenners[[#This Row],[Nr]],INDIRECT("tblUitslagen["&amp;U$4&amp;"]"),0)),"")</f>
        <v/>
      </c>
      <c r="V120" t="str">
        <f ca="1">IFERROR(INDEX(tblPunten[Punten],MATCH(tblRenners[[#This Row],[Nr]],INDIRECT("tblUitslagen["&amp;V$4&amp;"]"),0)),"")</f>
        <v/>
      </c>
      <c r="W120" t="str">
        <f ca="1">IFERROR(INDEX(tblPunten[Punten],MATCH(tblRenners[[#This Row],[Nr]],INDIRECT("tblUitslagen["&amp;W$4&amp;"]"),0)),"")</f>
        <v/>
      </c>
      <c r="X120" t="str">
        <f ca="1">IFERROR(INDEX(tblPunten[Punten],MATCH(tblRenners[[#This Row],[Nr]],INDIRECT("tblUitslagen["&amp;X$4&amp;"]"),0)),"")</f>
        <v/>
      </c>
      <c r="Y120" t="str">
        <f ca="1">IFERROR(INDEX(tblPunten[Punten],MATCH(tblRenners[[#This Row],[Nr]],INDIRECT("tblUitslagen["&amp;Y$4&amp;"]"),0)),"")</f>
        <v/>
      </c>
      <c r="Z120" t="str">
        <f ca="1">IFERROR(INDEX(tblPunten[Punten],MATCH(tblRenners[[#This Row],[Nr]],INDIRECT("tblUitslagen["&amp;Z$4&amp;"]"),0)),"")</f>
        <v/>
      </c>
      <c r="AA120" t="str">
        <f ca="1">IFERROR(INDEX(tblPunten[Punten],MATCH(tblRenners[[#This Row],[Nr]],INDIRECT("tblUitslagen["&amp;AA$4&amp;"]"),0)),"")</f>
        <v/>
      </c>
      <c r="AB120" t="str">
        <f ca="1">IFERROR(INDEX(tblPunten[Punten],MATCH(tblRenners[[#This Row],[Nr]],INDIRECT("tblUitslagen["&amp;AB$4&amp;"]"),0)),"")</f>
        <v/>
      </c>
    </row>
    <row r="121" spans="2:28" x14ac:dyDescent="0.3">
      <c r="B121" t="str">
        <f>INDEX(tblTeams[Naam],MATCH(FLOOR(tblRenners[[#This Row],[Nr]],10),tblTeams[Nr],0))</f>
        <v>Cofidis</v>
      </c>
      <c r="C121">
        <v>126</v>
      </c>
      <c r="D121" t="str">
        <f>INDEX(tblTeams[Naam],MATCH(tblRenners[[#This Row],[Nr]],tblTeams[Nr],0))</f>
        <v>Anthony Perez</v>
      </c>
      <c r="E121" t="str">
        <f>INDEX(tblTeams[Land],MATCH(tblRenners[[#This Row],[Nr]],tblTeams[Nr],0))</f>
        <v>Frankrijk</v>
      </c>
      <c r="F121" s="9">
        <f ca="1">SUM(tblRenners[[#This Row],[Etap1]:[Etap21]])</f>
        <v>0</v>
      </c>
      <c r="G121">
        <f ca="1">_xlfn.RANK.EQ(tblRenners[[#This Row],[TotaalPunten]],tblRenners[TotaalPunten])</f>
        <v>27</v>
      </c>
      <c r="H121" t="str">
        <f ca="1">IFERROR(INDEX(tblPunten[Punten],MATCH(tblRenners[[#This Row],[Nr]],INDIRECT("tblUitslagen["&amp;H$4&amp;"]"),0)),"")</f>
        <v/>
      </c>
      <c r="I121" t="str">
        <f ca="1">IFERROR(INDEX(tblPunten[Punten],MATCH(tblRenners[[#This Row],[Nr]],INDIRECT("tblUitslagen["&amp;I$4&amp;"]"),0)),"")</f>
        <v/>
      </c>
      <c r="J121" t="str">
        <f ca="1">IFERROR(INDEX(tblPunten[Punten],MATCH(tblRenners[[#This Row],[Nr]],INDIRECT("tblUitslagen["&amp;J$4&amp;"]"),0)),"")</f>
        <v/>
      </c>
      <c r="K121" t="str">
        <f ca="1">IFERROR(INDEX(tblPunten[Punten],MATCH(tblRenners[[#This Row],[Nr]],INDIRECT("tblUitslagen["&amp;K$4&amp;"]"),0)),"")</f>
        <v/>
      </c>
      <c r="L121" t="str">
        <f ca="1">IFERROR(INDEX(tblPunten[Punten],MATCH(tblRenners[[#This Row],[Nr]],INDIRECT("tblUitslagen["&amp;L$4&amp;"]"),0)),"")</f>
        <v/>
      </c>
      <c r="M121" t="str">
        <f ca="1">IFERROR(INDEX(tblPunten[Punten],MATCH(tblRenners[[#This Row],[Nr]],INDIRECT("tblUitslagen["&amp;M$4&amp;"]"),0)),"")</f>
        <v/>
      </c>
      <c r="N121" t="str">
        <f ca="1">IFERROR(INDEX(tblPunten[Punten],MATCH(tblRenners[[#This Row],[Nr]],INDIRECT("tblUitslagen["&amp;N$4&amp;"]"),0)),"")</f>
        <v/>
      </c>
      <c r="O121" t="str">
        <f ca="1">IFERROR(INDEX(tblPunten[Punten],MATCH(tblRenners[[#This Row],[Nr]],INDIRECT("tblUitslagen["&amp;O$4&amp;"]"),0)),"")</f>
        <v/>
      </c>
      <c r="P121" t="str">
        <f ca="1">IFERROR(INDEX(tblPunten[Punten],MATCH(tblRenners[[#This Row],[Nr]],INDIRECT("tblUitslagen["&amp;P$4&amp;"]"),0)),"")</f>
        <v/>
      </c>
      <c r="Q121" t="str">
        <f ca="1">IFERROR(INDEX(tblPunten[Punten],MATCH(tblRenners[[#This Row],[Nr]],INDIRECT("tblUitslagen["&amp;Q$4&amp;"]"),0)),"")</f>
        <v/>
      </c>
      <c r="R121" t="str">
        <f ca="1">IFERROR(INDEX(tblPunten[Punten],MATCH(tblRenners[[#This Row],[Nr]],INDIRECT("tblUitslagen["&amp;R$4&amp;"]"),0)),"")</f>
        <v/>
      </c>
      <c r="S121" t="str">
        <f ca="1">IFERROR(INDEX(tblPunten[Punten],MATCH(tblRenners[[#This Row],[Nr]],INDIRECT("tblUitslagen["&amp;S$4&amp;"]"),0)),"")</f>
        <v/>
      </c>
      <c r="T121" t="str">
        <f ca="1">IFERROR(INDEX(tblPunten[Punten],MATCH(tblRenners[[#This Row],[Nr]],INDIRECT("tblUitslagen["&amp;T$4&amp;"]"),0)),"")</f>
        <v/>
      </c>
      <c r="U121" t="str">
        <f ca="1">IFERROR(INDEX(tblPunten[Punten],MATCH(tblRenners[[#This Row],[Nr]],INDIRECT("tblUitslagen["&amp;U$4&amp;"]"),0)),"")</f>
        <v/>
      </c>
      <c r="V121" t="str">
        <f ca="1">IFERROR(INDEX(tblPunten[Punten],MATCH(tblRenners[[#This Row],[Nr]],INDIRECT("tblUitslagen["&amp;V$4&amp;"]"),0)),"")</f>
        <v/>
      </c>
      <c r="W121" t="str">
        <f ca="1">IFERROR(INDEX(tblPunten[Punten],MATCH(tblRenners[[#This Row],[Nr]],INDIRECT("tblUitslagen["&amp;W$4&amp;"]"),0)),"")</f>
        <v/>
      </c>
      <c r="X121" t="str">
        <f ca="1">IFERROR(INDEX(tblPunten[Punten],MATCH(tblRenners[[#This Row],[Nr]],INDIRECT("tblUitslagen["&amp;X$4&amp;"]"),0)),"")</f>
        <v/>
      </c>
      <c r="Y121" t="str">
        <f ca="1">IFERROR(INDEX(tblPunten[Punten],MATCH(tblRenners[[#This Row],[Nr]],INDIRECT("tblUitslagen["&amp;Y$4&amp;"]"),0)),"")</f>
        <v/>
      </c>
      <c r="Z121" t="str">
        <f ca="1">IFERROR(INDEX(tblPunten[Punten],MATCH(tblRenners[[#This Row],[Nr]],INDIRECT("tblUitslagen["&amp;Z$4&amp;"]"),0)),"")</f>
        <v/>
      </c>
      <c r="AA121" t="str">
        <f ca="1">IFERROR(INDEX(tblPunten[Punten],MATCH(tblRenners[[#This Row],[Nr]],INDIRECT("tblUitslagen["&amp;AA$4&amp;"]"),0)),"")</f>
        <v/>
      </c>
      <c r="AB121" t="str">
        <f ca="1">IFERROR(INDEX(tblPunten[Punten],MATCH(tblRenners[[#This Row],[Nr]],INDIRECT("tblUitslagen["&amp;AB$4&amp;"]"),0)),"")</f>
        <v/>
      </c>
    </row>
    <row r="122" spans="2:28" x14ac:dyDescent="0.3">
      <c r="B122" t="str">
        <f>INDEX(tblTeams[Naam],MATCH(FLOOR(tblRenners[[#This Row],[Nr]],10),tblTeams[Nr],0))</f>
        <v>Cofidis</v>
      </c>
      <c r="C122">
        <v>127</v>
      </c>
      <c r="D122" t="str">
        <f>INDEX(tblTeams[Naam],MATCH(tblRenners[[#This Row],[Nr]],tblTeams[Nr],0))</f>
        <v>Pierre Luc Périchon</v>
      </c>
      <c r="E122" t="str">
        <f>INDEX(tblTeams[Land],MATCH(tblRenners[[#This Row],[Nr]],tblTeams[Nr],0))</f>
        <v>Frankrijk</v>
      </c>
      <c r="F122" s="9">
        <f ca="1">SUM(tblRenners[[#This Row],[Etap1]:[Etap21]])</f>
        <v>0</v>
      </c>
      <c r="G122">
        <f ca="1">_xlfn.RANK.EQ(tblRenners[[#This Row],[TotaalPunten]],tblRenners[TotaalPunten])</f>
        <v>27</v>
      </c>
      <c r="H122" t="str">
        <f ca="1">IFERROR(INDEX(tblPunten[Punten],MATCH(tblRenners[[#This Row],[Nr]],INDIRECT("tblUitslagen["&amp;H$4&amp;"]"),0)),"")</f>
        <v/>
      </c>
      <c r="I122" t="str">
        <f ca="1">IFERROR(INDEX(tblPunten[Punten],MATCH(tblRenners[[#This Row],[Nr]],INDIRECT("tblUitslagen["&amp;I$4&amp;"]"),0)),"")</f>
        <v/>
      </c>
      <c r="J122" t="str">
        <f ca="1">IFERROR(INDEX(tblPunten[Punten],MATCH(tblRenners[[#This Row],[Nr]],INDIRECT("tblUitslagen["&amp;J$4&amp;"]"),0)),"")</f>
        <v/>
      </c>
      <c r="K122" t="str">
        <f ca="1">IFERROR(INDEX(tblPunten[Punten],MATCH(tblRenners[[#This Row],[Nr]],INDIRECT("tblUitslagen["&amp;K$4&amp;"]"),0)),"")</f>
        <v/>
      </c>
      <c r="L122" t="str">
        <f ca="1">IFERROR(INDEX(tblPunten[Punten],MATCH(tblRenners[[#This Row],[Nr]],INDIRECT("tblUitslagen["&amp;L$4&amp;"]"),0)),"")</f>
        <v/>
      </c>
      <c r="M122" t="str">
        <f ca="1">IFERROR(INDEX(tblPunten[Punten],MATCH(tblRenners[[#This Row],[Nr]],INDIRECT("tblUitslagen["&amp;M$4&amp;"]"),0)),"")</f>
        <v/>
      </c>
      <c r="N122" t="str">
        <f ca="1">IFERROR(INDEX(tblPunten[Punten],MATCH(tblRenners[[#This Row],[Nr]],INDIRECT("tblUitslagen["&amp;N$4&amp;"]"),0)),"")</f>
        <v/>
      </c>
      <c r="O122" t="str">
        <f ca="1">IFERROR(INDEX(tblPunten[Punten],MATCH(tblRenners[[#This Row],[Nr]],INDIRECT("tblUitslagen["&amp;O$4&amp;"]"),0)),"")</f>
        <v/>
      </c>
      <c r="P122" t="str">
        <f ca="1">IFERROR(INDEX(tblPunten[Punten],MATCH(tblRenners[[#This Row],[Nr]],INDIRECT("tblUitslagen["&amp;P$4&amp;"]"),0)),"")</f>
        <v/>
      </c>
      <c r="Q122" t="str">
        <f ca="1">IFERROR(INDEX(tblPunten[Punten],MATCH(tblRenners[[#This Row],[Nr]],INDIRECT("tblUitslagen["&amp;Q$4&amp;"]"),0)),"")</f>
        <v/>
      </c>
      <c r="R122" t="str">
        <f ca="1">IFERROR(INDEX(tblPunten[Punten],MATCH(tblRenners[[#This Row],[Nr]],INDIRECT("tblUitslagen["&amp;R$4&amp;"]"),0)),"")</f>
        <v/>
      </c>
      <c r="S122" t="str">
        <f ca="1">IFERROR(INDEX(tblPunten[Punten],MATCH(tblRenners[[#This Row],[Nr]],INDIRECT("tblUitslagen["&amp;S$4&amp;"]"),0)),"")</f>
        <v/>
      </c>
      <c r="T122" t="str">
        <f ca="1">IFERROR(INDEX(tblPunten[Punten],MATCH(tblRenners[[#This Row],[Nr]],INDIRECT("tblUitslagen["&amp;T$4&amp;"]"),0)),"")</f>
        <v/>
      </c>
      <c r="U122" t="str">
        <f ca="1">IFERROR(INDEX(tblPunten[Punten],MATCH(tblRenners[[#This Row],[Nr]],INDIRECT("tblUitslagen["&amp;U$4&amp;"]"),0)),"")</f>
        <v/>
      </c>
      <c r="V122" t="str">
        <f ca="1">IFERROR(INDEX(tblPunten[Punten],MATCH(tblRenners[[#This Row],[Nr]],INDIRECT("tblUitslagen["&amp;V$4&amp;"]"),0)),"")</f>
        <v/>
      </c>
      <c r="W122" t="str">
        <f ca="1">IFERROR(INDEX(tblPunten[Punten],MATCH(tblRenners[[#This Row],[Nr]],INDIRECT("tblUitslagen["&amp;W$4&amp;"]"),0)),"")</f>
        <v/>
      </c>
      <c r="X122" t="str">
        <f ca="1">IFERROR(INDEX(tblPunten[Punten],MATCH(tblRenners[[#This Row],[Nr]],INDIRECT("tblUitslagen["&amp;X$4&amp;"]"),0)),"")</f>
        <v/>
      </c>
      <c r="Y122" t="str">
        <f ca="1">IFERROR(INDEX(tblPunten[Punten],MATCH(tblRenners[[#This Row],[Nr]],INDIRECT("tblUitslagen["&amp;Y$4&amp;"]"),0)),"")</f>
        <v/>
      </c>
      <c r="Z122" t="str">
        <f ca="1">IFERROR(INDEX(tblPunten[Punten],MATCH(tblRenners[[#This Row],[Nr]],INDIRECT("tblUitslagen["&amp;Z$4&amp;"]"),0)),"")</f>
        <v/>
      </c>
      <c r="AA122" t="str">
        <f ca="1">IFERROR(INDEX(tblPunten[Punten],MATCH(tblRenners[[#This Row],[Nr]],INDIRECT("tblUitslagen["&amp;AA$4&amp;"]"),0)),"")</f>
        <v/>
      </c>
      <c r="AB122" t="str">
        <f ca="1">IFERROR(INDEX(tblPunten[Punten],MATCH(tblRenners[[#This Row],[Nr]],INDIRECT("tblUitslagen["&amp;AB$4&amp;"]"),0)),"")</f>
        <v/>
      </c>
    </row>
    <row r="123" spans="2:28" x14ac:dyDescent="0.3">
      <c r="B123" t="str">
        <f>INDEX(tblTeams[Naam],MATCH(FLOOR(tblRenners[[#This Row],[Nr]],10),tblTeams[Nr],0))</f>
        <v>UAE Emirates</v>
      </c>
      <c r="C123">
        <v>132</v>
      </c>
      <c r="D123" t="str">
        <f>INDEX(tblTeams[Naam],MATCH(tblRenners[[#This Row],[Nr]],tblTeams[Nr],0))</f>
        <v>Fabio Aru</v>
      </c>
      <c r="E123" t="str">
        <f>INDEX(tblTeams[Land],MATCH(tblRenners[[#This Row],[Nr]],tblTeams[Nr],0))</f>
        <v>Italië</v>
      </c>
      <c r="F123" s="9">
        <f ca="1">SUM(tblRenners[[#This Row],[Etap1]:[Etap21]])</f>
        <v>0</v>
      </c>
      <c r="G123">
        <f ca="1">_xlfn.RANK.EQ(tblRenners[[#This Row],[TotaalPunten]],tblRenners[TotaalPunten])</f>
        <v>27</v>
      </c>
      <c r="H123" t="str">
        <f ca="1">IFERROR(INDEX(tblPunten[Punten],MATCH(tblRenners[[#This Row],[Nr]],INDIRECT("tblUitslagen["&amp;H$4&amp;"]"),0)),"")</f>
        <v/>
      </c>
      <c r="I123" t="str">
        <f ca="1">IFERROR(INDEX(tblPunten[Punten],MATCH(tblRenners[[#This Row],[Nr]],INDIRECT("tblUitslagen["&amp;I$4&amp;"]"),0)),"")</f>
        <v/>
      </c>
      <c r="J123" t="str">
        <f ca="1">IFERROR(INDEX(tblPunten[Punten],MATCH(tblRenners[[#This Row],[Nr]],INDIRECT("tblUitslagen["&amp;J$4&amp;"]"),0)),"")</f>
        <v/>
      </c>
      <c r="K123" t="str">
        <f ca="1">IFERROR(INDEX(tblPunten[Punten],MATCH(tblRenners[[#This Row],[Nr]],INDIRECT("tblUitslagen["&amp;K$4&amp;"]"),0)),"")</f>
        <v/>
      </c>
      <c r="L123" t="str">
        <f ca="1">IFERROR(INDEX(tblPunten[Punten],MATCH(tblRenners[[#This Row],[Nr]],INDIRECT("tblUitslagen["&amp;L$4&amp;"]"),0)),"")</f>
        <v/>
      </c>
      <c r="M123" t="str">
        <f ca="1">IFERROR(INDEX(tblPunten[Punten],MATCH(tblRenners[[#This Row],[Nr]],INDIRECT("tblUitslagen["&amp;M$4&amp;"]"),0)),"")</f>
        <v/>
      </c>
      <c r="N123" t="str">
        <f ca="1">IFERROR(INDEX(tblPunten[Punten],MATCH(tblRenners[[#This Row],[Nr]],INDIRECT("tblUitslagen["&amp;N$4&amp;"]"),0)),"")</f>
        <v/>
      </c>
      <c r="O123" t="str">
        <f ca="1">IFERROR(INDEX(tblPunten[Punten],MATCH(tblRenners[[#This Row],[Nr]],INDIRECT("tblUitslagen["&amp;O$4&amp;"]"),0)),"")</f>
        <v/>
      </c>
      <c r="P123" t="str">
        <f ca="1">IFERROR(INDEX(tblPunten[Punten],MATCH(tblRenners[[#This Row],[Nr]],INDIRECT("tblUitslagen["&amp;P$4&amp;"]"),0)),"")</f>
        <v/>
      </c>
      <c r="Q123" t="str">
        <f ca="1">IFERROR(INDEX(tblPunten[Punten],MATCH(tblRenners[[#This Row],[Nr]],INDIRECT("tblUitslagen["&amp;Q$4&amp;"]"),0)),"")</f>
        <v/>
      </c>
      <c r="R123" t="str">
        <f ca="1">IFERROR(INDEX(tblPunten[Punten],MATCH(tblRenners[[#This Row],[Nr]],INDIRECT("tblUitslagen["&amp;R$4&amp;"]"),0)),"")</f>
        <v/>
      </c>
      <c r="S123" t="str">
        <f ca="1">IFERROR(INDEX(tblPunten[Punten],MATCH(tblRenners[[#This Row],[Nr]],INDIRECT("tblUitslagen["&amp;S$4&amp;"]"),0)),"")</f>
        <v/>
      </c>
      <c r="T123" t="str">
        <f ca="1">IFERROR(INDEX(tblPunten[Punten],MATCH(tblRenners[[#This Row],[Nr]],INDIRECT("tblUitslagen["&amp;T$4&amp;"]"),0)),"")</f>
        <v/>
      </c>
      <c r="U123" t="str">
        <f ca="1">IFERROR(INDEX(tblPunten[Punten],MATCH(tblRenners[[#This Row],[Nr]],INDIRECT("tblUitslagen["&amp;U$4&amp;"]"),0)),"")</f>
        <v/>
      </c>
      <c r="V123" t="str">
        <f ca="1">IFERROR(INDEX(tblPunten[Punten],MATCH(tblRenners[[#This Row],[Nr]],INDIRECT("tblUitslagen["&amp;V$4&amp;"]"),0)),"")</f>
        <v/>
      </c>
      <c r="W123" t="str">
        <f ca="1">IFERROR(INDEX(tblPunten[Punten],MATCH(tblRenners[[#This Row],[Nr]],INDIRECT("tblUitslagen["&amp;W$4&amp;"]"),0)),"")</f>
        <v/>
      </c>
      <c r="X123" t="str">
        <f ca="1">IFERROR(INDEX(tblPunten[Punten],MATCH(tblRenners[[#This Row],[Nr]],INDIRECT("tblUitslagen["&amp;X$4&amp;"]"),0)),"")</f>
        <v/>
      </c>
      <c r="Y123" t="str">
        <f ca="1">IFERROR(INDEX(tblPunten[Punten],MATCH(tblRenners[[#This Row],[Nr]],INDIRECT("tblUitslagen["&amp;Y$4&amp;"]"),0)),"")</f>
        <v/>
      </c>
      <c r="Z123" t="str">
        <f ca="1">IFERROR(INDEX(tblPunten[Punten],MATCH(tblRenners[[#This Row],[Nr]],INDIRECT("tblUitslagen["&amp;Z$4&amp;"]"),0)),"")</f>
        <v/>
      </c>
      <c r="AA123" t="str">
        <f ca="1">IFERROR(INDEX(tblPunten[Punten],MATCH(tblRenners[[#This Row],[Nr]],INDIRECT("tblUitslagen["&amp;AA$4&amp;"]"),0)),"")</f>
        <v/>
      </c>
      <c r="AB123" t="str">
        <f ca="1">IFERROR(INDEX(tblPunten[Punten],MATCH(tblRenners[[#This Row],[Nr]],INDIRECT("tblUitslagen["&amp;AB$4&amp;"]"),0)),"")</f>
        <v/>
      </c>
    </row>
    <row r="124" spans="2:28" x14ac:dyDescent="0.3">
      <c r="B124" t="str">
        <f>INDEX(tblTeams[Naam],MATCH(FLOOR(tblRenners[[#This Row],[Nr]],10),tblTeams[Nr],0))</f>
        <v>UAE Emirates</v>
      </c>
      <c r="C124">
        <v>133</v>
      </c>
      <c r="D124" t="str">
        <f>INDEX(tblTeams[Naam],MATCH(tblRenners[[#This Row],[Nr]],tblTeams[Nr],0))</f>
        <v>David De la Cruz</v>
      </c>
      <c r="E124" t="str">
        <f>INDEX(tblTeams[Land],MATCH(tblRenners[[#This Row],[Nr]],tblTeams[Nr],0))</f>
        <v>Spanje</v>
      </c>
      <c r="F124" s="9">
        <f ca="1">SUM(tblRenners[[#This Row],[Etap1]:[Etap21]])</f>
        <v>0</v>
      </c>
      <c r="G124">
        <f ca="1">_xlfn.RANK.EQ(tblRenners[[#This Row],[TotaalPunten]],tblRenners[TotaalPunten])</f>
        <v>27</v>
      </c>
      <c r="H124" t="str">
        <f ca="1">IFERROR(INDEX(tblPunten[Punten],MATCH(tblRenners[[#This Row],[Nr]],INDIRECT("tblUitslagen["&amp;H$4&amp;"]"),0)),"")</f>
        <v/>
      </c>
      <c r="I124" t="str">
        <f ca="1">IFERROR(INDEX(tblPunten[Punten],MATCH(tblRenners[[#This Row],[Nr]],INDIRECT("tblUitslagen["&amp;I$4&amp;"]"),0)),"")</f>
        <v/>
      </c>
      <c r="J124" t="str">
        <f ca="1">IFERROR(INDEX(tblPunten[Punten],MATCH(tblRenners[[#This Row],[Nr]],INDIRECT("tblUitslagen["&amp;J$4&amp;"]"),0)),"")</f>
        <v/>
      </c>
      <c r="K124" t="str">
        <f ca="1">IFERROR(INDEX(tblPunten[Punten],MATCH(tblRenners[[#This Row],[Nr]],INDIRECT("tblUitslagen["&amp;K$4&amp;"]"),0)),"")</f>
        <v/>
      </c>
      <c r="L124" t="str">
        <f ca="1">IFERROR(INDEX(tblPunten[Punten],MATCH(tblRenners[[#This Row],[Nr]],INDIRECT("tblUitslagen["&amp;L$4&amp;"]"),0)),"")</f>
        <v/>
      </c>
      <c r="M124" t="str">
        <f ca="1">IFERROR(INDEX(tblPunten[Punten],MATCH(tblRenners[[#This Row],[Nr]],INDIRECT("tblUitslagen["&amp;M$4&amp;"]"),0)),"")</f>
        <v/>
      </c>
      <c r="N124" t="str">
        <f ca="1">IFERROR(INDEX(tblPunten[Punten],MATCH(tblRenners[[#This Row],[Nr]],INDIRECT("tblUitslagen["&amp;N$4&amp;"]"),0)),"")</f>
        <v/>
      </c>
      <c r="O124" t="str">
        <f ca="1">IFERROR(INDEX(tblPunten[Punten],MATCH(tblRenners[[#This Row],[Nr]],INDIRECT("tblUitslagen["&amp;O$4&amp;"]"),0)),"")</f>
        <v/>
      </c>
      <c r="P124" t="str">
        <f ca="1">IFERROR(INDEX(tblPunten[Punten],MATCH(tblRenners[[#This Row],[Nr]],INDIRECT("tblUitslagen["&amp;P$4&amp;"]"),0)),"")</f>
        <v/>
      </c>
      <c r="Q124" t="str">
        <f ca="1">IFERROR(INDEX(tblPunten[Punten],MATCH(tblRenners[[#This Row],[Nr]],INDIRECT("tblUitslagen["&amp;Q$4&amp;"]"),0)),"")</f>
        <v/>
      </c>
      <c r="R124" t="str">
        <f ca="1">IFERROR(INDEX(tblPunten[Punten],MATCH(tblRenners[[#This Row],[Nr]],INDIRECT("tblUitslagen["&amp;R$4&amp;"]"),0)),"")</f>
        <v/>
      </c>
      <c r="S124" t="str">
        <f ca="1">IFERROR(INDEX(tblPunten[Punten],MATCH(tblRenners[[#This Row],[Nr]],INDIRECT("tblUitslagen["&amp;S$4&amp;"]"),0)),"")</f>
        <v/>
      </c>
      <c r="T124" t="str">
        <f ca="1">IFERROR(INDEX(tblPunten[Punten],MATCH(tblRenners[[#This Row],[Nr]],INDIRECT("tblUitslagen["&amp;T$4&amp;"]"),0)),"")</f>
        <v/>
      </c>
      <c r="U124" t="str">
        <f ca="1">IFERROR(INDEX(tblPunten[Punten],MATCH(tblRenners[[#This Row],[Nr]],INDIRECT("tblUitslagen["&amp;U$4&amp;"]"),0)),"")</f>
        <v/>
      </c>
      <c r="V124" t="str">
        <f ca="1">IFERROR(INDEX(tblPunten[Punten],MATCH(tblRenners[[#This Row],[Nr]],INDIRECT("tblUitslagen["&amp;V$4&amp;"]"),0)),"")</f>
        <v/>
      </c>
      <c r="W124" t="str">
        <f ca="1">IFERROR(INDEX(tblPunten[Punten],MATCH(tblRenners[[#This Row],[Nr]],INDIRECT("tblUitslagen["&amp;W$4&amp;"]"),0)),"")</f>
        <v/>
      </c>
      <c r="X124" t="str">
        <f ca="1">IFERROR(INDEX(tblPunten[Punten],MATCH(tblRenners[[#This Row],[Nr]],INDIRECT("tblUitslagen["&amp;X$4&amp;"]"),0)),"")</f>
        <v/>
      </c>
      <c r="Y124" t="str">
        <f ca="1">IFERROR(INDEX(tblPunten[Punten],MATCH(tblRenners[[#This Row],[Nr]],INDIRECT("tblUitslagen["&amp;Y$4&amp;"]"),0)),"")</f>
        <v/>
      </c>
      <c r="Z124" t="str">
        <f ca="1">IFERROR(INDEX(tblPunten[Punten],MATCH(tblRenners[[#This Row],[Nr]],INDIRECT("tblUitslagen["&amp;Z$4&amp;"]"),0)),"")</f>
        <v/>
      </c>
      <c r="AA124" t="str">
        <f ca="1">IFERROR(INDEX(tblPunten[Punten],MATCH(tblRenners[[#This Row],[Nr]],INDIRECT("tblUitslagen["&amp;AA$4&amp;"]"),0)),"")</f>
        <v/>
      </c>
      <c r="AB124" t="str">
        <f ca="1">IFERROR(INDEX(tblPunten[Punten],MATCH(tblRenners[[#This Row],[Nr]],INDIRECT("tblUitslagen["&amp;AB$4&amp;"]"),0)),"")</f>
        <v/>
      </c>
    </row>
    <row r="125" spans="2:28" x14ac:dyDescent="0.3">
      <c r="B125" t="str">
        <f>INDEX(tblTeams[Naam],MATCH(FLOOR(tblRenners[[#This Row],[Nr]],10),tblTeams[Nr],0))</f>
        <v>UAE Emirates</v>
      </c>
      <c r="C125">
        <v>134</v>
      </c>
      <c r="D125" t="str">
        <f>INDEX(tblTeams[Naam],MATCH(tblRenners[[#This Row],[Nr]],tblTeams[Nr],0))</f>
        <v>Davide Formolo</v>
      </c>
      <c r="E125" t="str">
        <f>INDEX(tblTeams[Land],MATCH(tblRenners[[#This Row],[Nr]],tblTeams[Nr],0))</f>
        <v>Italië</v>
      </c>
      <c r="F125" s="9">
        <f ca="1">SUM(tblRenners[[#This Row],[Etap1]:[Etap21]])</f>
        <v>0</v>
      </c>
      <c r="G125">
        <f ca="1">_xlfn.RANK.EQ(tblRenners[[#This Row],[TotaalPunten]],tblRenners[TotaalPunten])</f>
        <v>27</v>
      </c>
      <c r="H125" t="str">
        <f ca="1">IFERROR(INDEX(tblPunten[Punten],MATCH(tblRenners[[#This Row],[Nr]],INDIRECT("tblUitslagen["&amp;H$4&amp;"]"),0)),"")</f>
        <v/>
      </c>
      <c r="I125" t="str">
        <f ca="1">IFERROR(INDEX(tblPunten[Punten],MATCH(tblRenners[[#This Row],[Nr]],INDIRECT("tblUitslagen["&amp;I$4&amp;"]"),0)),"")</f>
        <v/>
      </c>
      <c r="J125" t="str">
        <f ca="1">IFERROR(INDEX(tblPunten[Punten],MATCH(tblRenners[[#This Row],[Nr]],INDIRECT("tblUitslagen["&amp;J$4&amp;"]"),0)),"")</f>
        <v/>
      </c>
      <c r="K125" t="str">
        <f ca="1">IFERROR(INDEX(tblPunten[Punten],MATCH(tblRenners[[#This Row],[Nr]],INDIRECT("tblUitslagen["&amp;K$4&amp;"]"),0)),"")</f>
        <v/>
      </c>
      <c r="L125" t="str">
        <f ca="1">IFERROR(INDEX(tblPunten[Punten],MATCH(tblRenners[[#This Row],[Nr]],INDIRECT("tblUitslagen["&amp;L$4&amp;"]"),0)),"")</f>
        <v/>
      </c>
      <c r="M125" t="str">
        <f ca="1">IFERROR(INDEX(tblPunten[Punten],MATCH(tblRenners[[#This Row],[Nr]],INDIRECT("tblUitslagen["&amp;M$4&amp;"]"),0)),"")</f>
        <v/>
      </c>
      <c r="N125" t="str">
        <f ca="1">IFERROR(INDEX(tblPunten[Punten],MATCH(tblRenners[[#This Row],[Nr]],INDIRECT("tblUitslagen["&amp;N$4&amp;"]"),0)),"")</f>
        <v/>
      </c>
      <c r="O125" t="str">
        <f ca="1">IFERROR(INDEX(tblPunten[Punten],MATCH(tblRenners[[#This Row],[Nr]],INDIRECT("tblUitslagen["&amp;O$4&amp;"]"),0)),"")</f>
        <v/>
      </c>
      <c r="P125" t="str">
        <f ca="1">IFERROR(INDEX(tblPunten[Punten],MATCH(tblRenners[[#This Row],[Nr]],INDIRECT("tblUitslagen["&amp;P$4&amp;"]"),0)),"")</f>
        <v/>
      </c>
      <c r="Q125" t="str">
        <f ca="1">IFERROR(INDEX(tblPunten[Punten],MATCH(tblRenners[[#This Row],[Nr]],INDIRECT("tblUitslagen["&amp;Q$4&amp;"]"),0)),"")</f>
        <v/>
      </c>
      <c r="R125" t="str">
        <f ca="1">IFERROR(INDEX(tblPunten[Punten],MATCH(tblRenners[[#This Row],[Nr]],INDIRECT("tblUitslagen["&amp;R$4&amp;"]"),0)),"")</f>
        <v/>
      </c>
      <c r="S125" t="str">
        <f ca="1">IFERROR(INDEX(tblPunten[Punten],MATCH(tblRenners[[#This Row],[Nr]],INDIRECT("tblUitslagen["&amp;S$4&amp;"]"),0)),"")</f>
        <v/>
      </c>
      <c r="T125" t="str">
        <f ca="1">IFERROR(INDEX(tblPunten[Punten],MATCH(tblRenners[[#This Row],[Nr]],INDIRECT("tblUitslagen["&amp;T$4&amp;"]"),0)),"")</f>
        <v/>
      </c>
      <c r="U125" t="str">
        <f ca="1">IFERROR(INDEX(tblPunten[Punten],MATCH(tblRenners[[#This Row],[Nr]],INDIRECT("tblUitslagen["&amp;U$4&amp;"]"),0)),"")</f>
        <v/>
      </c>
      <c r="V125" t="str">
        <f ca="1">IFERROR(INDEX(tblPunten[Punten],MATCH(tblRenners[[#This Row],[Nr]],INDIRECT("tblUitslagen["&amp;V$4&amp;"]"),0)),"")</f>
        <v/>
      </c>
      <c r="W125" t="str">
        <f ca="1">IFERROR(INDEX(tblPunten[Punten],MATCH(tblRenners[[#This Row],[Nr]],INDIRECT("tblUitslagen["&amp;W$4&amp;"]"),0)),"")</f>
        <v/>
      </c>
      <c r="X125" t="str">
        <f ca="1">IFERROR(INDEX(tblPunten[Punten],MATCH(tblRenners[[#This Row],[Nr]],INDIRECT("tblUitslagen["&amp;X$4&amp;"]"),0)),"")</f>
        <v/>
      </c>
      <c r="Y125" t="str">
        <f ca="1">IFERROR(INDEX(tblPunten[Punten],MATCH(tblRenners[[#This Row],[Nr]],INDIRECT("tblUitslagen["&amp;Y$4&amp;"]"),0)),"")</f>
        <v/>
      </c>
      <c r="Z125" t="str">
        <f ca="1">IFERROR(INDEX(tblPunten[Punten],MATCH(tblRenners[[#This Row],[Nr]],INDIRECT("tblUitslagen["&amp;Z$4&amp;"]"),0)),"")</f>
        <v/>
      </c>
      <c r="AA125" t="str">
        <f ca="1">IFERROR(INDEX(tblPunten[Punten],MATCH(tblRenners[[#This Row],[Nr]],INDIRECT("tblUitslagen["&amp;AA$4&amp;"]"),0)),"")</f>
        <v/>
      </c>
      <c r="AB125" t="str">
        <f ca="1">IFERROR(INDEX(tblPunten[Punten],MATCH(tblRenners[[#This Row],[Nr]],INDIRECT("tblUitslagen["&amp;AB$4&amp;"]"),0)),"")</f>
        <v/>
      </c>
    </row>
    <row r="126" spans="2:28" x14ac:dyDescent="0.3">
      <c r="B126" t="str">
        <f>INDEX(tblTeams[Naam],MATCH(FLOOR(tblRenners[[#This Row],[Nr]],10),tblTeams[Nr],0))</f>
        <v>UAE Emirates</v>
      </c>
      <c r="C126">
        <v>136</v>
      </c>
      <c r="D126" t="str">
        <f>INDEX(tblTeams[Naam],MATCH(tblRenners[[#This Row],[Nr]],tblTeams[Nr],0))</f>
        <v>Vegard Stake Laengen</v>
      </c>
      <c r="E126" t="str">
        <f>INDEX(tblTeams[Land],MATCH(tblRenners[[#This Row],[Nr]],tblTeams[Nr],0))</f>
        <v>Noorwegen</v>
      </c>
      <c r="F126" s="9">
        <f ca="1">SUM(tblRenners[[#This Row],[Etap1]:[Etap21]])</f>
        <v>0</v>
      </c>
      <c r="G126">
        <f ca="1">_xlfn.RANK.EQ(tblRenners[[#This Row],[TotaalPunten]],tblRenners[TotaalPunten])</f>
        <v>27</v>
      </c>
      <c r="H126" t="str">
        <f ca="1">IFERROR(INDEX(tblPunten[Punten],MATCH(tblRenners[[#This Row],[Nr]],INDIRECT("tblUitslagen["&amp;H$4&amp;"]"),0)),"")</f>
        <v/>
      </c>
      <c r="I126" t="str">
        <f ca="1">IFERROR(INDEX(tblPunten[Punten],MATCH(tblRenners[[#This Row],[Nr]],INDIRECT("tblUitslagen["&amp;I$4&amp;"]"),0)),"")</f>
        <v/>
      </c>
      <c r="J126" t="str">
        <f ca="1">IFERROR(INDEX(tblPunten[Punten],MATCH(tblRenners[[#This Row],[Nr]],INDIRECT("tblUitslagen["&amp;J$4&amp;"]"),0)),"")</f>
        <v/>
      </c>
      <c r="K126" t="str">
        <f ca="1">IFERROR(INDEX(tblPunten[Punten],MATCH(tblRenners[[#This Row],[Nr]],INDIRECT("tblUitslagen["&amp;K$4&amp;"]"),0)),"")</f>
        <v/>
      </c>
      <c r="L126" t="str">
        <f ca="1">IFERROR(INDEX(tblPunten[Punten],MATCH(tblRenners[[#This Row],[Nr]],INDIRECT("tblUitslagen["&amp;L$4&amp;"]"),0)),"")</f>
        <v/>
      </c>
      <c r="M126" t="str">
        <f ca="1">IFERROR(INDEX(tblPunten[Punten],MATCH(tblRenners[[#This Row],[Nr]],INDIRECT("tblUitslagen["&amp;M$4&amp;"]"),0)),"")</f>
        <v/>
      </c>
      <c r="N126" t="str">
        <f ca="1">IFERROR(INDEX(tblPunten[Punten],MATCH(tblRenners[[#This Row],[Nr]],INDIRECT("tblUitslagen["&amp;N$4&amp;"]"),0)),"")</f>
        <v/>
      </c>
      <c r="O126" t="str">
        <f ca="1">IFERROR(INDEX(tblPunten[Punten],MATCH(tblRenners[[#This Row],[Nr]],INDIRECT("tblUitslagen["&amp;O$4&amp;"]"),0)),"")</f>
        <v/>
      </c>
      <c r="P126" t="str">
        <f ca="1">IFERROR(INDEX(tblPunten[Punten],MATCH(tblRenners[[#This Row],[Nr]],INDIRECT("tblUitslagen["&amp;P$4&amp;"]"),0)),"")</f>
        <v/>
      </c>
      <c r="Q126" t="str">
        <f ca="1">IFERROR(INDEX(tblPunten[Punten],MATCH(tblRenners[[#This Row],[Nr]],INDIRECT("tblUitslagen["&amp;Q$4&amp;"]"),0)),"")</f>
        <v/>
      </c>
      <c r="R126" t="str">
        <f ca="1">IFERROR(INDEX(tblPunten[Punten],MATCH(tblRenners[[#This Row],[Nr]],INDIRECT("tblUitslagen["&amp;R$4&amp;"]"),0)),"")</f>
        <v/>
      </c>
      <c r="S126" t="str">
        <f ca="1">IFERROR(INDEX(tblPunten[Punten],MATCH(tblRenners[[#This Row],[Nr]],INDIRECT("tblUitslagen["&amp;S$4&amp;"]"),0)),"")</f>
        <v/>
      </c>
      <c r="T126" t="str">
        <f ca="1">IFERROR(INDEX(tblPunten[Punten],MATCH(tblRenners[[#This Row],[Nr]],INDIRECT("tblUitslagen["&amp;T$4&amp;"]"),0)),"")</f>
        <v/>
      </c>
      <c r="U126" t="str">
        <f ca="1">IFERROR(INDEX(tblPunten[Punten],MATCH(tblRenners[[#This Row],[Nr]],INDIRECT("tblUitslagen["&amp;U$4&amp;"]"),0)),"")</f>
        <v/>
      </c>
      <c r="V126" t="str">
        <f ca="1">IFERROR(INDEX(tblPunten[Punten],MATCH(tblRenners[[#This Row],[Nr]],INDIRECT("tblUitslagen["&amp;V$4&amp;"]"),0)),"")</f>
        <v/>
      </c>
      <c r="W126" t="str">
        <f ca="1">IFERROR(INDEX(tblPunten[Punten],MATCH(tblRenners[[#This Row],[Nr]],INDIRECT("tblUitslagen["&amp;W$4&amp;"]"),0)),"")</f>
        <v/>
      </c>
      <c r="X126" t="str">
        <f ca="1">IFERROR(INDEX(tblPunten[Punten],MATCH(tblRenners[[#This Row],[Nr]],INDIRECT("tblUitslagen["&amp;X$4&amp;"]"),0)),"")</f>
        <v/>
      </c>
      <c r="Y126" t="str">
        <f ca="1">IFERROR(INDEX(tblPunten[Punten],MATCH(tblRenners[[#This Row],[Nr]],INDIRECT("tblUitslagen["&amp;Y$4&amp;"]"),0)),"")</f>
        <v/>
      </c>
      <c r="Z126" t="str">
        <f ca="1">IFERROR(INDEX(tblPunten[Punten],MATCH(tblRenners[[#This Row],[Nr]],INDIRECT("tblUitslagen["&amp;Z$4&amp;"]"),0)),"")</f>
        <v/>
      </c>
      <c r="AA126" t="str">
        <f ca="1">IFERROR(INDEX(tblPunten[Punten],MATCH(tblRenners[[#This Row],[Nr]],INDIRECT("tblUitslagen["&amp;AA$4&amp;"]"),0)),"")</f>
        <v/>
      </c>
      <c r="AB126" t="str">
        <f ca="1">IFERROR(INDEX(tblPunten[Punten],MATCH(tblRenners[[#This Row],[Nr]],INDIRECT("tblUitslagen["&amp;AB$4&amp;"]"),0)),"")</f>
        <v/>
      </c>
    </row>
    <row r="127" spans="2:28" x14ac:dyDescent="0.3">
      <c r="B127" t="str">
        <f>INDEX(tblTeams[Naam],MATCH(FLOOR(tblRenners[[#This Row],[Nr]],10),tblTeams[Nr],0))</f>
        <v>UAE Emirates</v>
      </c>
      <c r="C127">
        <v>137</v>
      </c>
      <c r="D127" t="str">
        <f>INDEX(tblTeams[Naam],MATCH(tblRenners[[#This Row],[Nr]],tblTeams[Nr],0))</f>
        <v>Marco Marcato</v>
      </c>
      <c r="E127" t="str">
        <f>INDEX(tblTeams[Land],MATCH(tblRenners[[#This Row],[Nr]],tblTeams[Nr],0))</f>
        <v>Italië</v>
      </c>
      <c r="F127" s="9">
        <f ca="1">SUM(tblRenners[[#This Row],[Etap1]:[Etap21]])</f>
        <v>0</v>
      </c>
      <c r="G127">
        <f ca="1">_xlfn.RANK.EQ(tblRenners[[#This Row],[TotaalPunten]],tblRenners[TotaalPunten])</f>
        <v>27</v>
      </c>
      <c r="H127" t="str">
        <f ca="1">IFERROR(INDEX(tblPunten[Punten],MATCH(tblRenners[[#This Row],[Nr]],INDIRECT("tblUitslagen["&amp;H$4&amp;"]"),0)),"")</f>
        <v/>
      </c>
      <c r="I127" t="str">
        <f ca="1">IFERROR(INDEX(tblPunten[Punten],MATCH(tblRenners[[#This Row],[Nr]],INDIRECT("tblUitslagen["&amp;I$4&amp;"]"),0)),"")</f>
        <v/>
      </c>
      <c r="J127" t="str">
        <f ca="1">IFERROR(INDEX(tblPunten[Punten],MATCH(tblRenners[[#This Row],[Nr]],INDIRECT("tblUitslagen["&amp;J$4&amp;"]"),0)),"")</f>
        <v/>
      </c>
      <c r="K127" t="str">
        <f ca="1">IFERROR(INDEX(tblPunten[Punten],MATCH(tblRenners[[#This Row],[Nr]],INDIRECT("tblUitslagen["&amp;K$4&amp;"]"),0)),"")</f>
        <v/>
      </c>
      <c r="L127" t="str">
        <f ca="1">IFERROR(INDEX(tblPunten[Punten],MATCH(tblRenners[[#This Row],[Nr]],INDIRECT("tblUitslagen["&amp;L$4&amp;"]"),0)),"")</f>
        <v/>
      </c>
      <c r="M127" t="str">
        <f ca="1">IFERROR(INDEX(tblPunten[Punten],MATCH(tblRenners[[#This Row],[Nr]],INDIRECT("tblUitslagen["&amp;M$4&amp;"]"),0)),"")</f>
        <v/>
      </c>
      <c r="N127" t="str">
        <f ca="1">IFERROR(INDEX(tblPunten[Punten],MATCH(tblRenners[[#This Row],[Nr]],INDIRECT("tblUitslagen["&amp;N$4&amp;"]"),0)),"")</f>
        <v/>
      </c>
      <c r="O127" t="str">
        <f ca="1">IFERROR(INDEX(tblPunten[Punten],MATCH(tblRenners[[#This Row],[Nr]],INDIRECT("tblUitslagen["&amp;O$4&amp;"]"),0)),"")</f>
        <v/>
      </c>
      <c r="P127" t="str">
        <f ca="1">IFERROR(INDEX(tblPunten[Punten],MATCH(tblRenners[[#This Row],[Nr]],INDIRECT("tblUitslagen["&amp;P$4&amp;"]"),0)),"")</f>
        <v/>
      </c>
      <c r="Q127" t="str">
        <f ca="1">IFERROR(INDEX(tblPunten[Punten],MATCH(tblRenners[[#This Row],[Nr]],INDIRECT("tblUitslagen["&amp;Q$4&amp;"]"),0)),"")</f>
        <v/>
      </c>
      <c r="R127" t="str">
        <f ca="1">IFERROR(INDEX(tblPunten[Punten],MATCH(tblRenners[[#This Row],[Nr]],INDIRECT("tblUitslagen["&amp;R$4&amp;"]"),0)),"")</f>
        <v/>
      </c>
      <c r="S127" t="str">
        <f ca="1">IFERROR(INDEX(tblPunten[Punten],MATCH(tblRenners[[#This Row],[Nr]],INDIRECT("tblUitslagen["&amp;S$4&amp;"]"),0)),"")</f>
        <v/>
      </c>
      <c r="T127" t="str">
        <f ca="1">IFERROR(INDEX(tblPunten[Punten],MATCH(tblRenners[[#This Row],[Nr]],INDIRECT("tblUitslagen["&amp;T$4&amp;"]"),0)),"")</f>
        <v/>
      </c>
      <c r="U127" t="str">
        <f ca="1">IFERROR(INDEX(tblPunten[Punten],MATCH(tblRenners[[#This Row],[Nr]],INDIRECT("tblUitslagen["&amp;U$4&amp;"]"),0)),"")</f>
        <v/>
      </c>
      <c r="V127" t="str">
        <f ca="1">IFERROR(INDEX(tblPunten[Punten],MATCH(tblRenners[[#This Row],[Nr]],INDIRECT("tblUitslagen["&amp;V$4&amp;"]"),0)),"")</f>
        <v/>
      </c>
      <c r="W127" t="str">
        <f ca="1">IFERROR(INDEX(tblPunten[Punten],MATCH(tblRenners[[#This Row],[Nr]],INDIRECT("tblUitslagen["&amp;W$4&amp;"]"),0)),"")</f>
        <v/>
      </c>
      <c r="X127" t="str">
        <f ca="1">IFERROR(INDEX(tblPunten[Punten],MATCH(tblRenners[[#This Row],[Nr]],INDIRECT("tblUitslagen["&amp;X$4&amp;"]"),0)),"")</f>
        <v/>
      </c>
      <c r="Y127" t="str">
        <f ca="1">IFERROR(INDEX(tblPunten[Punten],MATCH(tblRenners[[#This Row],[Nr]],INDIRECT("tblUitslagen["&amp;Y$4&amp;"]"),0)),"")</f>
        <v/>
      </c>
      <c r="Z127" t="str">
        <f ca="1">IFERROR(INDEX(tblPunten[Punten],MATCH(tblRenners[[#This Row],[Nr]],INDIRECT("tblUitslagen["&amp;Z$4&amp;"]"),0)),"")</f>
        <v/>
      </c>
      <c r="AA127" t="str">
        <f ca="1">IFERROR(INDEX(tblPunten[Punten],MATCH(tblRenners[[#This Row],[Nr]],INDIRECT("tblUitslagen["&amp;AA$4&amp;"]"),0)),"")</f>
        <v/>
      </c>
      <c r="AB127" t="str">
        <f ca="1">IFERROR(INDEX(tblPunten[Punten],MATCH(tblRenners[[#This Row],[Nr]],INDIRECT("tblUitslagen["&amp;AB$4&amp;"]"),0)),"")</f>
        <v/>
      </c>
    </row>
    <row r="128" spans="2:28" x14ac:dyDescent="0.3">
      <c r="B128" t="str">
        <f>INDEX(tblTeams[Naam],MATCH(FLOOR(tblRenners[[#This Row],[Nr]],10),tblTeams[Nr],0))</f>
        <v>UAE Emirates</v>
      </c>
      <c r="C128">
        <v>138</v>
      </c>
      <c r="D128" t="str">
        <f>INDEX(tblTeams[Naam],MATCH(tblRenners[[#This Row],[Nr]],tblTeams[Nr],0))</f>
        <v>Jan Polanc</v>
      </c>
      <c r="E128" t="str">
        <f>INDEX(tblTeams[Land],MATCH(tblRenners[[#This Row],[Nr]],tblTeams[Nr],0))</f>
        <v>Slovenië</v>
      </c>
      <c r="F128" s="9">
        <f ca="1">SUM(tblRenners[[#This Row],[Etap1]:[Etap21]])</f>
        <v>0</v>
      </c>
      <c r="G128">
        <f ca="1">_xlfn.RANK.EQ(tblRenners[[#This Row],[TotaalPunten]],tblRenners[TotaalPunten])</f>
        <v>27</v>
      </c>
      <c r="H128" t="str">
        <f ca="1">IFERROR(INDEX(tblPunten[Punten],MATCH(tblRenners[[#This Row],[Nr]],INDIRECT("tblUitslagen["&amp;H$4&amp;"]"),0)),"")</f>
        <v/>
      </c>
      <c r="I128" t="str">
        <f ca="1">IFERROR(INDEX(tblPunten[Punten],MATCH(tblRenners[[#This Row],[Nr]],INDIRECT("tblUitslagen["&amp;I$4&amp;"]"),0)),"")</f>
        <v/>
      </c>
      <c r="J128" t="str">
        <f ca="1">IFERROR(INDEX(tblPunten[Punten],MATCH(tblRenners[[#This Row],[Nr]],INDIRECT("tblUitslagen["&amp;J$4&amp;"]"),0)),"")</f>
        <v/>
      </c>
      <c r="K128" t="str">
        <f ca="1">IFERROR(INDEX(tblPunten[Punten],MATCH(tblRenners[[#This Row],[Nr]],INDIRECT("tblUitslagen["&amp;K$4&amp;"]"),0)),"")</f>
        <v/>
      </c>
      <c r="L128" t="str">
        <f ca="1">IFERROR(INDEX(tblPunten[Punten],MATCH(tblRenners[[#This Row],[Nr]],INDIRECT("tblUitslagen["&amp;L$4&amp;"]"),0)),"")</f>
        <v/>
      </c>
      <c r="M128" t="str">
        <f ca="1">IFERROR(INDEX(tblPunten[Punten],MATCH(tblRenners[[#This Row],[Nr]],INDIRECT("tblUitslagen["&amp;M$4&amp;"]"),0)),"")</f>
        <v/>
      </c>
      <c r="N128" t="str">
        <f ca="1">IFERROR(INDEX(tblPunten[Punten],MATCH(tblRenners[[#This Row],[Nr]],INDIRECT("tblUitslagen["&amp;N$4&amp;"]"),0)),"")</f>
        <v/>
      </c>
      <c r="O128" t="str">
        <f ca="1">IFERROR(INDEX(tblPunten[Punten],MATCH(tblRenners[[#This Row],[Nr]],INDIRECT("tblUitslagen["&amp;O$4&amp;"]"),0)),"")</f>
        <v/>
      </c>
      <c r="P128" t="str">
        <f ca="1">IFERROR(INDEX(tblPunten[Punten],MATCH(tblRenners[[#This Row],[Nr]],INDIRECT("tblUitslagen["&amp;P$4&amp;"]"),0)),"")</f>
        <v/>
      </c>
      <c r="Q128" t="str">
        <f ca="1">IFERROR(INDEX(tblPunten[Punten],MATCH(tblRenners[[#This Row],[Nr]],INDIRECT("tblUitslagen["&amp;Q$4&amp;"]"),0)),"")</f>
        <v/>
      </c>
      <c r="R128" t="str">
        <f ca="1">IFERROR(INDEX(tblPunten[Punten],MATCH(tblRenners[[#This Row],[Nr]],INDIRECT("tblUitslagen["&amp;R$4&amp;"]"),0)),"")</f>
        <v/>
      </c>
      <c r="S128" t="str">
        <f ca="1">IFERROR(INDEX(tblPunten[Punten],MATCH(tblRenners[[#This Row],[Nr]],INDIRECT("tblUitslagen["&amp;S$4&amp;"]"),0)),"")</f>
        <v/>
      </c>
      <c r="T128" t="str">
        <f ca="1">IFERROR(INDEX(tblPunten[Punten],MATCH(tblRenners[[#This Row],[Nr]],INDIRECT("tblUitslagen["&amp;T$4&amp;"]"),0)),"")</f>
        <v/>
      </c>
      <c r="U128" t="str">
        <f ca="1">IFERROR(INDEX(tblPunten[Punten],MATCH(tblRenners[[#This Row],[Nr]],INDIRECT("tblUitslagen["&amp;U$4&amp;"]"),0)),"")</f>
        <v/>
      </c>
      <c r="V128" t="str">
        <f ca="1">IFERROR(INDEX(tblPunten[Punten],MATCH(tblRenners[[#This Row],[Nr]],INDIRECT("tblUitslagen["&amp;V$4&amp;"]"),0)),"")</f>
        <v/>
      </c>
      <c r="W128" t="str">
        <f ca="1">IFERROR(INDEX(tblPunten[Punten],MATCH(tblRenners[[#This Row],[Nr]],INDIRECT("tblUitslagen["&amp;W$4&amp;"]"),0)),"")</f>
        <v/>
      </c>
      <c r="X128" t="str">
        <f ca="1">IFERROR(INDEX(tblPunten[Punten],MATCH(tblRenners[[#This Row],[Nr]],INDIRECT("tblUitslagen["&amp;X$4&amp;"]"),0)),"")</f>
        <v/>
      </c>
      <c r="Y128" t="str">
        <f ca="1">IFERROR(INDEX(tblPunten[Punten],MATCH(tblRenners[[#This Row],[Nr]],INDIRECT("tblUitslagen["&amp;Y$4&amp;"]"),0)),"")</f>
        <v/>
      </c>
      <c r="Z128" t="str">
        <f ca="1">IFERROR(INDEX(tblPunten[Punten],MATCH(tblRenners[[#This Row],[Nr]],INDIRECT("tblUitslagen["&amp;Z$4&amp;"]"),0)),"")</f>
        <v/>
      </c>
      <c r="AA128" t="str">
        <f ca="1">IFERROR(INDEX(tblPunten[Punten],MATCH(tblRenners[[#This Row],[Nr]],INDIRECT("tblUitslagen["&amp;AA$4&amp;"]"),0)),"")</f>
        <v/>
      </c>
      <c r="AB128" t="str">
        <f ca="1">IFERROR(INDEX(tblPunten[Punten],MATCH(tblRenners[[#This Row],[Nr]],INDIRECT("tblUitslagen["&amp;AB$4&amp;"]"),0)),"")</f>
        <v/>
      </c>
    </row>
    <row r="129" spans="2:28" x14ac:dyDescent="0.3">
      <c r="B129" t="str">
        <f>INDEX(tblTeams[Naam],MATCH(FLOOR(tblRenners[[#This Row],[Nr]],10),tblTeams[Nr],0))</f>
        <v>Astana</v>
      </c>
      <c r="C129">
        <v>141</v>
      </c>
      <c r="D129" t="str">
        <f>INDEX(tblTeams[Naam],MATCH(tblRenners[[#This Row],[Nr]],tblTeams[Nr],0))</f>
        <v>Miguel Ángel López</v>
      </c>
      <c r="E129" t="str">
        <f>INDEX(tblTeams[Land],MATCH(tblRenners[[#This Row],[Nr]],tblTeams[Nr],0))</f>
        <v>Colombia</v>
      </c>
      <c r="F129" s="9">
        <f ca="1">SUM(tblRenners[[#This Row],[Etap1]:[Etap21]])</f>
        <v>0</v>
      </c>
      <c r="G129">
        <f ca="1">_xlfn.RANK.EQ(tblRenners[[#This Row],[TotaalPunten]],tblRenners[TotaalPunten])</f>
        <v>27</v>
      </c>
      <c r="H129" t="str">
        <f ca="1">IFERROR(INDEX(tblPunten[Punten],MATCH(tblRenners[[#This Row],[Nr]],INDIRECT("tblUitslagen["&amp;H$4&amp;"]"),0)),"")</f>
        <v/>
      </c>
      <c r="I129" t="str">
        <f ca="1">IFERROR(INDEX(tblPunten[Punten],MATCH(tblRenners[[#This Row],[Nr]],INDIRECT("tblUitslagen["&amp;I$4&amp;"]"),0)),"")</f>
        <v/>
      </c>
      <c r="J129" t="str">
        <f ca="1">IFERROR(INDEX(tblPunten[Punten],MATCH(tblRenners[[#This Row],[Nr]],INDIRECT("tblUitslagen["&amp;J$4&amp;"]"),0)),"")</f>
        <v/>
      </c>
      <c r="K129" t="str">
        <f ca="1">IFERROR(INDEX(tblPunten[Punten],MATCH(tblRenners[[#This Row],[Nr]],INDIRECT("tblUitslagen["&amp;K$4&amp;"]"),0)),"")</f>
        <v/>
      </c>
      <c r="L129" t="str">
        <f ca="1">IFERROR(INDEX(tblPunten[Punten],MATCH(tblRenners[[#This Row],[Nr]],INDIRECT("tblUitslagen["&amp;L$4&amp;"]"),0)),"")</f>
        <v/>
      </c>
      <c r="M129" t="str">
        <f ca="1">IFERROR(INDEX(tblPunten[Punten],MATCH(tblRenners[[#This Row],[Nr]],INDIRECT("tblUitslagen["&amp;M$4&amp;"]"),0)),"")</f>
        <v/>
      </c>
      <c r="N129" t="str">
        <f ca="1">IFERROR(INDEX(tblPunten[Punten],MATCH(tblRenners[[#This Row],[Nr]],INDIRECT("tblUitslagen["&amp;N$4&amp;"]"),0)),"")</f>
        <v/>
      </c>
      <c r="O129" t="str">
        <f ca="1">IFERROR(INDEX(tblPunten[Punten],MATCH(tblRenners[[#This Row],[Nr]],INDIRECT("tblUitslagen["&amp;O$4&amp;"]"),0)),"")</f>
        <v/>
      </c>
      <c r="P129" t="str">
        <f ca="1">IFERROR(INDEX(tblPunten[Punten],MATCH(tblRenners[[#This Row],[Nr]],INDIRECT("tblUitslagen["&amp;P$4&amp;"]"),0)),"")</f>
        <v/>
      </c>
      <c r="Q129" t="str">
        <f ca="1">IFERROR(INDEX(tblPunten[Punten],MATCH(tblRenners[[#This Row],[Nr]],INDIRECT("tblUitslagen["&amp;Q$4&amp;"]"),0)),"")</f>
        <v/>
      </c>
      <c r="R129" t="str">
        <f ca="1">IFERROR(INDEX(tblPunten[Punten],MATCH(tblRenners[[#This Row],[Nr]],INDIRECT("tblUitslagen["&amp;R$4&amp;"]"),0)),"")</f>
        <v/>
      </c>
      <c r="S129" t="str">
        <f ca="1">IFERROR(INDEX(tblPunten[Punten],MATCH(tblRenners[[#This Row],[Nr]],INDIRECT("tblUitslagen["&amp;S$4&amp;"]"),0)),"")</f>
        <v/>
      </c>
      <c r="T129" t="str">
        <f ca="1">IFERROR(INDEX(tblPunten[Punten],MATCH(tblRenners[[#This Row],[Nr]],INDIRECT("tblUitslagen["&amp;T$4&amp;"]"),0)),"")</f>
        <v/>
      </c>
      <c r="U129" t="str">
        <f ca="1">IFERROR(INDEX(tblPunten[Punten],MATCH(tblRenners[[#This Row],[Nr]],INDIRECT("tblUitslagen["&amp;U$4&amp;"]"),0)),"")</f>
        <v/>
      </c>
      <c r="V129" t="str">
        <f ca="1">IFERROR(INDEX(tblPunten[Punten],MATCH(tblRenners[[#This Row],[Nr]],INDIRECT("tblUitslagen["&amp;V$4&amp;"]"),0)),"")</f>
        <v/>
      </c>
      <c r="W129" t="str">
        <f ca="1">IFERROR(INDEX(tblPunten[Punten],MATCH(tblRenners[[#This Row],[Nr]],INDIRECT("tblUitslagen["&amp;W$4&amp;"]"),0)),"")</f>
        <v/>
      </c>
      <c r="X129" t="str">
        <f ca="1">IFERROR(INDEX(tblPunten[Punten],MATCH(tblRenners[[#This Row],[Nr]],INDIRECT("tblUitslagen["&amp;X$4&amp;"]"),0)),"")</f>
        <v/>
      </c>
      <c r="Y129" t="str">
        <f ca="1">IFERROR(INDEX(tblPunten[Punten],MATCH(tblRenners[[#This Row],[Nr]],INDIRECT("tblUitslagen["&amp;Y$4&amp;"]"),0)),"")</f>
        <v/>
      </c>
      <c r="Z129" t="str">
        <f ca="1">IFERROR(INDEX(tblPunten[Punten],MATCH(tblRenners[[#This Row],[Nr]],INDIRECT("tblUitslagen["&amp;Z$4&amp;"]"),0)),"")</f>
        <v/>
      </c>
      <c r="AA129" t="str">
        <f ca="1">IFERROR(INDEX(tblPunten[Punten],MATCH(tblRenners[[#This Row],[Nr]],INDIRECT("tblUitslagen["&amp;AA$4&amp;"]"),0)),"")</f>
        <v/>
      </c>
      <c r="AB129" t="str">
        <f ca="1">IFERROR(INDEX(tblPunten[Punten],MATCH(tblRenners[[#This Row],[Nr]],INDIRECT("tblUitslagen["&amp;AB$4&amp;"]"),0)),"")</f>
        <v/>
      </c>
    </row>
    <row r="130" spans="2:28" x14ac:dyDescent="0.3">
      <c r="B130" t="str">
        <f>INDEX(tblTeams[Naam],MATCH(FLOOR(tblRenners[[#This Row],[Nr]],10),tblTeams[Nr],0))</f>
        <v>Astana</v>
      </c>
      <c r="C130">
        <v>142</v>
      </c>
      <c r="D130" t="str">
        <f>INDEX(tblTeams[Naam],MATCH(tblRenners[[#This Row],[Nr]],tblTeams[Nr],0))</f>
        <v>Omar Fraile</v>
      </c>
      <c r="E130" t="str">
        <f>INDEX(tblTeams[Land],MATCH(tblRenners[[#This Row],[Nr]],tblTeams[Nr],0))</f>
        <v>Spanje</v>
      </c>
      <c r="F130" s="9">
        <f ca="1">SUM(tblRenners[[#This Row],[Etap1]:[Etap21]])</f>
        <v>0</v>
      </c>
      <c r="G130">
        <f ca="1">_xlfn.RANK.EQ(tblRenners[[#This Row],[TotaalPunten]],tblRenners[TotaalPunten])</f>
        <v>27</v>
      </c>
      <c r="H130" t="str">
        <f ca="1">IFERROR(INDEX(tblPunten[Punten],MATCH(tblRenners[[#This Row],[Nr]],INDIRECT("tblUitslagen["&amp;H$4&amp;"]"),0)),"")</f>
        <v/>
      </c>
      <c r="I130" t="str">
        <f ca="1">IFERROR(INDEX(tblPunten[Punten],MATCH(tblRenners[[#This Row],[Nr]],INDIRECT("tblUitslagen["&amp;I$4&amp;"]"),0)),"")</f>
        <v/>
      </c>
      <c r="J130" t="str">
        <f ca="1">IFERROR(INDEX(tblPunten[Punten],MATCH(tblRenners[[#This Row],[Nr]],INDIRECT("tblUitslagen["&amp;J$4&amp;"]"),0)),"")</f>
        <v/>
      </c>
      <c r="K130" t="str">
        <f ca="1">IFERROR(INDEX(tblPunten[Punten],MATCH(tblRenners[[#This Row],[Nr]],INDIRECT("tblUitslagen["&amp;K$4&amp;"]"),0)),"")</f>
        <v/>
      </c>
      <c r="L130" t="str">
        <f ca="1">IFERROR(INDEX(tblPunten[Punten],MATCH(tblRenners[[#This Row],[Nr]],INDIRECT("tblUitslagen["&amp;L$4&amp;"]"),0)),"")</f>
        <v/>
      </c>
      <c r="M130" t="str">
        <f ca="1">IFERROR(INDEX(tblPunten[Punten],MATCH(tblRenners[[#This Row],[Nr]],INDIRECT("tblUitslagen["&amp;M$4&amp;"]"),0)),"")</f>
        <v/>
      </c>
      <c r="N130" t="str">
        <f ca="1">IFERROR(INDEX(tblPunten[Punten],MATCH(tblRenners[[#This Row],[Nr]],INDIRECT("tblUitslagen["&amp;N$4&amp;"]"),0)),"")</f>
        <v/>
      </c>
      <c r="O130" t="str">
        <f ca="1">IFERROR(INDEX(tblPunten[Punten],MATCH(tblRenners[[#This Row],[Nr]],INDIRECT("tblUitslagen["&amp;O$4&amp;"]"),0)),"")</f>
        <v/>
      </c>
      <c r="P130" t="str">
        <f ca="1">IFERROR(INDEX(tblPunten[Punten],MATCH(tblRenners[[#This Row],[Nr]],INDIRECT("tblUitslagen["&amp;P$4&amp;"]"),0)),"")</f>
        <v/>
      </c>
      <c r="Q130" t="str">
        <f ca="1">IFERROR(INDEX(tblPunten[Punten],MATCH(tblRenners[[#This Row],[Nr]],INDIRECT("tblUitslagen["&amp;Q$4&amp;"]"),0)),"")</f>
        <v/>
      </c>
      <c r="R130" t="str">
        <f ca="1">IFERROR(INDEX(tblPunten[Punten],MATCH(tblRenners[[#This Row],[Nr]],INDIRECT("tblUitslagen["&amp;R$4&amp;"]"),0)),"")</f>
        <v/>
      </c>
      <c r="S130" t="str">
        <f ca="1">IFERROR(INDEX(tblPunten[Punten],MATCH(tblRenners[[#This Row],[Nr]],INDIRECT("tblUitslagen["&amp;S$4&amp;"]"),0)),"")</f>
        <v/>
      </c>
      <c r="T130" t="str">
        <f ca="1">IFERROR(INDEX(tblPunten[Punten],MATCH(tblRenners[[#This Row],[Nr]],INDIRECT("tblUitslagen["&amp;T$4&amp;"]"),0)),"")</f>
        <v/>
      </c>
      <c r="U130" t="str">
        <f ca="1">IFERROR(INDEX(tblPunten[Punten],MATCH(tblRenners[[#This Row],[Nr]],INDIRECT("tblUitslagen["&amp;U$4&amp;"]"),0)),"")</f>
        <v/>
      </c>
      <c r="V130" t="str">
        <f ca="1">IFERROR(INDEX(tblPunten[Punten],MATCH(tblRenners[[#This Row],[Nr]],INDIRECT("tblUitslagen["&amp;V$4&amp;"]"),0)),"")</f>
        <v/>
      </c>
      <c r="W130" t="str">
        <f ca="1">IFERROR(INDEX(tblPunten[Punten],MATCH(tblRenners[[#This Row],[Nr]],INDIRECT("tblUitslagen["&amp;W$4&amp;"]"),0)),"")</f>
        <v/>
      </c>
      <c r="X130" t="str">
        <f ca="1">IFERROR(INDEX(tblPunten[Punten],MATCH(tblRenners[[#This Row],[Nr]],INDIRECT("tblUitslagen["&amp;X$4&amp;"]"),0)),"")</f>
        <v/>
      </c>
      <c r="Y130" t="str">
        <f ca="1">IFERROR(INDEX(tblPunten[Punten],MATCH(tblRenners[[#This Row],[Nr]],INDIRECT("tblUitslagen["&amp;Y$4&amp;"]"),0)),"")</f>
        <v/>
      </c>
      <c r="Z130" t="str">
        <f ca="1">IFERROR(INDEX(tblPunten[Punten],MATCH(tblRenners[[#This Row],[Nr]],INDIRECT("tblUitslagen["&amp;Z$4&amp;"]"),0)),"")</f>
        <v/>
      </c>
      <c r="AA130" t="str">
        <f ca="1">IFERROR(INDEX(tblPunten[Punten],MATCH(tblRenners[[#This Row],[Nr]],INDIRECT("tblUitslagen["&amp;AA$4&amp;"]"),0)),"")</f>
        <v/>
      </c>
      <c r="AB130" t="str">
        <f ca="1">IFERROR(INDEX(tblPunten[Punten],MATCH(tblRenners[[#This Row],[Nr]],INDIRECT("tblUitslagen["&amp;AB$4&amp;"]"),0)),"")</f>
        <v/>
      </c>
    </row>
    <row r="131" spans="2:28" x14ac:dyDescent="0.3">
      <c r="B131" t="str">
        <f>INDEX(tblTeams[Naam],MATCH(FLOOR(tblRenners[[#This Row],[Nr]],10),tblTeams[Nr],0))</f>
        <v>Astana</v>
      </c>
      <c r="C131">
        <v>143</v>
      </c>
      <c r="D131" t="str">
        <f>INDEX(tblTeams[Naam],MATCH(tblRenners[[#This Row],[Nr]],tblTeams[Nr],0))</f>
        <v>Hugo Houle</v>
      </c>
      <c r="E131" t="str">
        <f>INDEX(tblTeams[Land],MATCH(tblRenners[[#This Row],[Nr]],tblTeams[Nr],0))</f>
        <v>Canada</v>
      </c>
      <c r="F131" s="9">
        <f ca="1">SUM(tblRenners[[#This Row],[Etap1]:[Etap21]])</f>
        <v>0</v>
      </c>
      <c r="G131">
        <f ca="1">_xlfn.RANK.EQ(tblRenners[[#This Row],[TotaalPunten]],tblRenners[TotaalPunten])</f>
        <v>27</v>
      </c>
      <c r="H131" t="str">
        <f ca="1">IFERROR(INDEX(tblPunten[Punten],MATCH(tblRenners[[#This Row],[Nr]],INDIRECT("tblUitslagen["&amp;H$4&amp;"]"),0)),"")</f>
        <v/>
      </c>
      <c r="I131" t="str">
        <f ca="1">IFERROR(INDEX(tblPunten[Punten],MATCH(tblRenners[[#This Row],[Nr]],INDIRECT("tblUitslagen["&amp;I$4&amp;"]"),0)),"")</f>
        <v/>
      </c>
      <c r="J131" t="str">
        <f ca="1">IFERROR(INDEX(tblPunten[Punten],MATCH(tblRenners[[#This Row],[Nr]],INDIRECT("tblUitslagen["&amp;J$4&amp;"]"),0)),"")</f>
        <v/>
      </c>
      <c r="K131" t="str">
        <f ca="1">IFERROR(INDEX(tblPunten[Punten],MATCH(tblRenners[[#This Row],[Nr]],INDIRECT("tblUitslagen["&amp;K$4&amp;"]"),0)),"")</f>
        <v/>
      </c>
      <c r="L131" t="str">
        <f ca="1">IFERROR(INDEX(tblPunten[Punten],MATCH(tblRenners[[#This Row],[Nr]],INDIRECT("tblUitslagen["&amp;L$4&amp;"]"),0)),"")</f>
        <v/>
      </c>
      <c r="M131" t="str">
        <f ca="1">IFERROR(INDEX(tblPunten[Punten],MATCH(tblRenners[[#This Row],[Nr]],INDIRECT("tblUitslagen["&amp;M$4&amp;"]"),0)),"")</f>
        <v/>
      </c>
      <c r="N131" t="str">
        <f ca="1">IFERROR(INDEX(tblPunten[Punten],MATCH(tblRenners[[#This Row],[Nr]],INDIRECT("tblUitslagen["&amp;N$4&amp;"]"),0)),"")</f>
        <v/>
      </c>
      <c r="O131" t="str">
        <f ca="1">IFERROR(INDEX(tblPunten[Punten],MATCH(tblRenners[[#This Row],[Nr]],INDIRECT("tblUitslagen["&amp;O$4&amp;"]"),0)),"")</f>
        <v/>
      </c>
      <c r="P131" t="str">
        <f ca="1">IFERROR(INDEX(tblPunten[Punten],MATCH(tblRenners[[#This Row],[Nr]],INDIRECT("tblUitslagen["&amp;P$4&amp;"]"),0)),"")</f>
        <v/>
      </c>
      <c r="Q131" t="str">
        <f ca="1">IFERROR(INDEX(tblPunten[Punten],MATCH(tblRenners[[#This Row],[Nr]],INDIRECT("tblUitslagen["&amp;Q$4&amp;"]"),0)),"")</f>
        <v/>
      </c>
      <c r="R131" t="str">
        <f ca="1">IFERROR(INDEX(tblPunten[Punten],MATCH(tblRenners[[#This Row],[Nr]],INDIRECT("tblUitslagen["&amp;R$4&amp;"]"),0)),"")</f>
        <v/>
      </c>
      <c r="S131" t="str">
        <f ca="1">IFERROR(INDEX(tblPunten[Punten],MATCH(tblRenners[[#This Row],[Nr]],INDIRECT("tblUitslagen["&amp;S$4&amp;"]"),0)),"")</f>
        <v/>
      </c>
      <c r="T131" t="str">
        <f ca="1">IFERROR(INDEX(tblPunten[Punten],MATCH(tblRenners[[#This Row],[Nr]],INDIRECT("tblUitslagen["&amp;T$4&amp;"]"),0)),"")</f>
        <v/>
      </c>
      <c r="U131" t="str">
        <f ca="1">IFERROR(INDEX(tblPunten[Punten],MATCH(tblRenners[[#This Row],[Nr]],INDIRECT("tblUitslagen["&amp;U$4&amp;"]"),0)),"")</f>
        <v/>
      </c>
      <c r="V131" t="str">
        <f ca="1">IFERROR(INDEX(tblPunten[Punten],MATCH(tblRenners[[#This Row],[Nr]],INDIRECT("tblUitslagen["&amp;V$4&amp;"]"),0)),"")</f>
        <v/>
      </c>
      <c r="W131" t="str">
        <f ca="1">IFERROR(INDEX(tblPunten[Punten],MATCH(tblRenners[[#This Row],[Nr]],INDIRECT("tblUitslagen["&amp;W$4&amp;"]"),0)),"")</f>
        <v/>
      </c>
      <c r="X131" t="str">
        <f ca="1">IFERROR(INDEX(tblPunten[Punten],MATCH(tblRenners[[#This Row],[Nr]],INDIRECT("tblUitslagen["&amp;X$4&amp;"]"),0)),"")</f>
        <v/>
      </c>
      <c r="Y131" t="str">
        <f ca="1">IFERROR(INDEX(tblPunten[Punten],MATCH(tblRenners[[#This Row],[Nr]],INDIRECT("tblUitslagen["&amp;Y$4&amp;"]"),0)),"")</f>
        <v/>
      </c>
      <c r="Z131" t="str">
        <f ca="1">IFERROR(INDEX(tblPunten[Punten],MATCH(tblRenners[[#This Row],[Nr]],INDIRECT("tblUitslagen["&amp;Z$4&amp;"]"),0)),"")</f>
        <v/>
      </c>
      <c r="AA131" t="str">
        <f ca="1">IFERROR(INDEX(tblPunten[Punten],MATCH(tblRenners[[#This Row],[Nr]],INDIRECT("tblUitslagen["&amp;AA$4&amp;"]"),0)),"")</f>
        <v/>
      </c>
      <c r="AB131" t="str">
        <f ca="1">IFERROR(INDEX(tblPunten[Punten],MATCH(tblRenners[[#This Row],[Nr]],INDIRECT("tblUitslagen["&amp;AB$4&amp;"]"),0)),"")</f>
        <v/>
      </c>
    </row>
    <row r="132" spans="2:28" x14ac:dyDescent="0.3">
      <c r="B132" t="str">
        <f>INDEX(tblTeams[Naam],MATCH(FLOOR(tblRenners[[#This Row],[Nr]],10),tblTeams[Nr],0))</f>
        <v>Astana</v>
      </c>
      <c r="C132">
        <v>144</v>
      </c>
      <c r="D132" t="str">
        <f>INDEX(tblTeams[Naam],MATCH(tblRenners[[#This Row],[Nr]],tblTeams[Nr],0))</f>
        <v>Gorka Izagirre</v>
      </c>
      <c r="E132" t="str">
        <f>INDEX(tblTeams[Land],MATCH(tblRenners[[#This Row],[Nr]],tblTeams[Nr],0))</f>
        <v>Spanje</v>
      </c>
      <c r="F132" s="9">
        <f ca="1">SUM(tblRenners[[#This Row],[Etap1]:[Etap21]])</f>
        <v>0</v>
      </c>
      <c r="G132">
        <f ca="1">_xlfn.RANK.EQ(tblRenners[[#This Row],[TotaalPunten]],tblRenners[TotaalPunten])</f>
        <v>27</v>
      </c>
      <c r="H132" t="str">
        <f ca="1">IFERROR(INDEX(tblPunten[Punten],MATCH(tblRenners[[#This Row],[Nr]],INDIRECT("tblUitslagen["&amp;H$4&amp;"]"),0)),"")</f>
        <v/>
      </c>
      <c r="I132" t="str">
        <f ca="1">IFERROR(INDEX(tblPunten[Punten],MATCH(tblRenners[[#This Row],[Nr]],INDIRECT("tblUitslagen["&amp;I$4&amp;"]"),0)),"")</f>
        <v/>
      </c>
      <c r="J132" t="str">
        <f ca="1">IFERROR(INDEX(tblPunten[Punten],MATCH(tblRenners[[#This Row],[Nr]],INDIRECT("tblUitslagen["&amp;J$4&amp;"]"),0)),"")</f>
        <v/>
      </c>
      <c r="K132" t="str">
        <f ca="1">IFERROR(INDEX(tblPunten[Punten],MATCH(tblRenners[[#This Row],[Nr]],INDIRECT("tblUitslagen["&amp;K$4&amp;"]"),0)),"")</f>
        <v/>
      </c>
      <c r="L132" t="str">
        <f ca="1">IFERROR(INDEX(tblPunten[Punten],MATCH(tblRenners[[#This Row],[Nr]],INDIRECT("tblUitslagen["&amp;L$4&amp;"]"),0)),"")</f>
        <v/>
      </c>
      <c r="M132" t="str">
        <f ca="1">IFERROR(INDEX(tblPunten[Punten],MATCH(tblRenners[[#This Row],[Nr]],INDIRECT("tblUitslagen["&amp;M$4&amp;"]"),0)),"")</f>
        <v/>
      </c>
      <c r="N132" t="str">
        <f ca="1">IFERROR(INDEX(tblPunten[Punten],MATCH(tblRenners[[#This Row],[Nr]],INDIRECT("tblUitslagen["&amp;N$4&amp;"]"),0)),"")</f>
        <v/>
      </c>
      <c r="O132" t="str">
        <f ca="1">IFERROR(INDEX(tblPunten[Punten],MATCH(tblRenners[[#This Row],[Nr]],INDIRECT("tblUitslagen["&amp;O$4&amp;"]"),0)),"")</f>
        <v/>
      </c>
      <c r="P132" t="str">
        <f ca="1">IFERROR(INDEX(tblPunten[Punten],MATCH(tblRenners[[#This Row],[Nr]],INDIRECT("tblUitslagen["&amp;P$4&amp;"]"),0)),"")</f>
        <v/>
      </c>
      <c r="Q132" t="str">
        <f ca="1">IFERROR(INDEX(tblPunten[Punten],MATCH(tblRenners[[#This Row],[Nr]],INDIRECT("tblUitslagen["&amp;Q$4&amp;"]"),0)),"")</f>
        <v/>
      </c>
      <c r="R132" t="str">
        <f ca="1">IFERROR(INDEX(tblPunten[Punten],MATCH(tblRenners[[#This Row],[Nr]],INDIRECT("tblUitslagen["&amp;R$4&amp;"]"),0)),"")</f>
        <v/>
      </c>
      <c r="S132" t="str">
        <f ca="1">IFERROR(INDEX(tblPunten[Punten],MATCH(tblRenners[[#This Row],[Nr]],INDIRECT("tblUitslagen["&amp;S$4&amp;"]"),0)),"")</f>
        <v/>
      </c>
      <c r="T132" t="str">
        <f ca="1">IFERROR(INDEX(tblPunten[Punten],MATCH(tblRenners[[#This Row],[Nr]],INDIRECT("tblUitslagen["&amp;T$4&amp;"]"),0)),"")</f>
        <v/>
      </c>
      <c r="U132" t="str">
        <f ca="1">IFERROR(INDEX(tblPunten[Punten],MATCH(tblRenners[[#This Row],[Nr]],INDIRECT("tblUitslagen["&amp;U$4&amp;"]"),0)),"")</f>
        <v/>
      </c>
      <c r="V132" t="str">
        <f ca="1">IFERROR(INDEX(tblPunten[Punten],MATCH(tblRenners[[#This Row],[Nr]],INDIRECT("tblUitslagen["&amp;V$4&amp;"]"),0)),"")</f>
        <v/>
      </c>
      <c r="W132" t="str">
        <f ca="1">IFERROR(INDEX(tblPunten[Punten],MATCH(tblRenners[[#This Row],[Nr]],INDIRECT("tblUitslagen["&amp;W$4&amp;"]"),0)),"")</f>
        <v/>
      </c>
      <c r="X132" t="str">
        <f ca="1">IFERROR(INDEX(tblPunten[Punten],MATCH(tblRenners[[#This Row],[Nr]],INDIRECT("tblUitslagen["&amp;X$4&amp;"]"),0)),"")</f>
        <v/>
      </c>
      <c r="Y132" t="str">
        <f ca="1">IFERROR(INDEX(tblPunten[Punten],MATCH(tblRenners[[#This Row],[Nr]],INDIRECT("tblUitslagen["&amp;Y$4&amp;"]"),0)),"")</f>
        <v/>
      </c>
      <c r="Z132" t="str">
        <f ca="1">IFERROR(INDEX(tblPunten[Punten],MATCH(tblRenners[[#This Row],[Nr]],INDIRECT("tblUitslagen["&amp;Z$4&amp;"]"),0)),"")</f>
        <v/>
      </c>
      <c r="AA132" t="str">
        <f ca="1">IFERROR(INDEX(tblPunten[Punten],MATCH(tblRenners[[#This Row],[Nr]],INDIRECT("tblUitslagen["&amp;AA$4&amp;"]"),0)),"")</f>
        <v/>
      </c>
      <c r="AB132" t="str">
        <f ca="1">IFERROR(INDEX(tblPunten[Punten],MATCH(tblRenners[[#This Row],[Nr]],INDIRECT("tblUitslagen["&amp;AB$4&amp;"]"),0)),"")</f>
        <v/>
      </c>
    </row>
    <row r="133" spans="2:28" x14ac:dyDescent="0.3">
      <c r="B133" t="str">
        <f>INDEX(tblTeams[Naam],MATCH(FLOOR(tblRenners[[#This Row],[Nr]],10),tblTeams[Nr],0))</f>
        <v>Astana</v>
      </c>
      <c r="C133">
        <v>145</v>
      </c>
      <c r="D133" t="str">
        <f>INDEX(tblTeams[Naam],MATCH(tblRenners[[#This Row],[Nr]],tblTeams[Nr],0))</f>
        <v>Ion Izagirre</v>
      </c>
      <c r="E133" t="str">
        <f>INDEX(tblTeams[Land],MATCH(tblRenners[[#This Row],[Nr]],tblTeams[Nr],0))</f>
        <v>Spanje</v>
      </c>
      <c r="F133" s="9">
        <f ca="1">SUM(tblRenners[[#This Row],[Etap1]:[Etap21]])</f>
        <v>0</v>
      </c>
      <c r="G133">
        <f ca="1">_xlfn.RANK.EQ(tblRenners[[#This Row],[TotaalPunten]],tblRenners[TotaalPunten])</f>
        <v>27</v>
      </c>
      <c r="H133" t="str">
        <f ca="1">IFERROR(INDEX(tblPunten[Punten],MATCH(tblRenners[[#This Row],[Nr]],INDIRECT("tblUitslagen["&amp;H$4&amp;"]"),0)),"")</f>
        <v/>
      </c>
      <c r="I133" t="str">
        <f ca="1">IFERROR(INDEX(tblPunten[Punten],MATCH(tblRenners[[#This Row],[Nr]],INDIRECT("tblUitslagen["&amp;I$4&amp;"]"),0)),"")</f>
        <v/>
      </c>
      <c r="J133" t="str">
        <f ca="1">IFERROR(INDEX(tblPunten[Punten],MATCH(tblRenners[[#This Row],[Nr]],INDIRECT("tblUitslagen["&amp;J$4&amp;"]"),0)),"")</f>
        <v/>
      </c>
      <c r="K133" t="str">
        <f ca="1">IFERROR(INDEX(tblPunten[Punten],MATCH(tblRenners[[#This Row],[Nr]],INDIRECT("tblUitslagen["&amp;K$4&amp;"]"),0)),"")</f>
        <v/>
      </c>
      <c r="L133" t="str">
        <f ca="1">IFERROR(INDEX(tblPunten[Punten],MATCH(tblRenners[[#This Row],[Nr]],INDIRECT("tblUitslagen["&amp;L$4&amp;"]"),0)),"")</f>
        <v/>
      </c>
      <c r="M133" t="str">
        <f ca="1">IFERROR(INDEX(tblPunten[Punten],MATCH(tblRenners[[#This Row],[Nr]],INDIRECT("tblUitslagen["&amp;M$4&amp;"]"),0)),"")</f>
        <v/>
      </c>
      <c r="N133" t="str">
        <f ca="1">IFERROR(INDEX(tblPunten[Punten],MATCH(tblRenners[[#This Row],[Nr]],INDIRECT("tblUitslagen["&amp;N$4&amp;"]"),0)),"")</f>
        <v/>
      </c>
      <c r="O133" t="str">
        <f ca="1">IFERROR(INDEX(tblPunten[Punten],MATCH(tblRenners[[#This Row],[Nr]],INDIRECT("tblUitslagen["&amp;O$4&amp;"]"),0)),"")</f>
        <v/>
      </c>
      <c r="P133" t="str">
        <f ca="1">IFERROR(INDEX(tblPunten[Punten],MATCH(tblRenners[[#This Row],[Nr]],INDIRECT("tblUitslagen["&amp;P$4&amp;"]"),0)),"")</f>
        <v/>
      </c>
      <c r="Q133" t="str">
        <f ca="1">IFERROR(INDEX(tblPunten[Punten],MATCH(tblRenners[[#This Row],[Nr]],INDIRECT("tblUitslagen["&amp;Q$4&amp;"]"),0)),"")</f>
        <v/>
      </c>
      <c r="R133" t="str">
        <f ca="1">IFERROR(INDEX(tblPunten[Punten],MATCH(tblRenners[[#This Row],[Nr]],INDIRECT("tblUitslagen["&amp;R$4&amp;"]"),0)),"")</f>
        <v/>
      </c>
      <c r="S133" t="str">
        <f ca="1">IFERROR(INDEX(tblPunten[Punten],MATCH(tblRenners[[#This Row],[Nr]],INDIRECT("tblUitslagen["&amp;S$4&amp;"]"),0)),"")</f>
        <v/>
      </c>
      <c r="T133" t="str">
        <f ca="1">IFERROR(INDEX(tblPunten[Punten],MATCH(tblRenners[[#This Row],[Nr]],INDIRECT("tblUitslagen["&amp;T$4&amp;"]"),0)),"")</f>
        <v/>
      </c>
      <c r="U133" t="str">
        <f ca="1">IFERROR(INDEX(tblPunten[Punten],MATCH(tblRenners[[#This Row],[Nr]],INDIRECT("tblUitslagen["&amp;U$4&amp;"]"),0)),"")</f>
        <v/>
      </c>
      <c r="V133" t="str">
        <f ca="1">IFERROR(INDEX(tblPunten[Punten],MATCH(tblRenners[[#This Row],[Nr]],INDIRECT("tblUitslagen["&amp;V$4&amp;"]"),0)),"")</f>
        <v/>
      </c>
      <c r="W133" t="str">
        <f ca="1">IFERROR(INDEX(tblPunten[Punten],MATCH(tblRenners[[#This Row],[Nr]],INDIRECT("tblUitslagen["&amp;W$4&amp;"]"),0)),"")</f>
        <v/>
      </c>
      <c r="X133" t="str">
        <f ca="1">IFERROR(INDEX(tblPunten[Punten],MATCH(tblRenners[[#This Row],[Nr]],INDIRECT("tblUitslagen["&amp;X$4&amp;"]"),0)),"")</f>
        <v/>
      </c>
      <c r="Y133" t="str">
        <f ca="1">IFERROR(INDEX(tblPunten[Punten],MATCH(tblRenners[[#This Row],[Nr]],INDIRECT("tblUitslagen["&amp;Y$4&amp;"]"),0)),"")</f>
        <v/>
      </c>
      <c r="Z133" t="str">
        <f ca="1">IFERROR(INDEX(tblPunten[Punten],MATCH(tblRenners[[#This Row],[Nr]],INDIRECT("tblUitslagen["&amp;Z$4&amp;"]"),0)),"")</f>
        <v/>
      </c>
      <c r="AA133" t="str">
        <f ca="1">IFERROR(INDEX(tblPunten[Punten],MATCH(tblRenners[[#This Row],[Nr]],INDIRECT("tblUitslagen["&amp;AA$4&amp;"]"),0)),"")</f>
        <v/>
      </c>
      <c r="AB133" t="str">
        <f ca="1">IFERROR(INDEX(tblPunten[Punten],MATCH(tblRenners[[#This Row],[Nr]],INDIRECT("tblUitslagen["&amp;AB$4&amp;"]"),0)),"")</f>
        <v/>
      </c>
    </row>
    <row r="134" spans="2:28" x14ac:dyDescent="0.3">
      <c r="B134" t="str">
        <f>INDEX(tblTeams[Naam],MATCH(FLOOR(tblRenners[[#This Row],[Nr]],10),tblTeams[Nr],0))</f>
        <v>Astana</v>
      </c>
      <c r="C134">
        <v>147</v>
      </c>
      <c r="D134" t="str">
        <f>INDEX(tblTeams[Naam],MATCH(tblRenners[[#This Row],[Nr]],tblTeams[Nr],0))</f>
        <v>Luis Léon Sánchez</v>
      </c>
      <c r="E134" t="str">
        <f>INDEX(tblTeams[Land],MATCH(tblRenners[[#This Row],[Nr]],tblTeams[Nr],0))</f>
        <v>Spanje</v>
      </c>
      <c r="F134" s="9">
        <f ca="1">SUM(tblRenners[[#This Row],[Etap1]:[Etap21]])</f>
        <v>0</v>
      </c>
      <c r="G134">
        <f ca="1">_xlfn.RANK.EQ(tblRenners[[#This Row],[TotaalPunten]],tblRenners[TotaalPunten])</f>
        <v>27</v>
      </c>
      <c r="H134" t="str">
        <f ca="1">IFERROR(INDEX(tblPunten[Punten],MATCH(tblRenners[[#This Row],[Nr]],INDIRECT("tblUitslagen["&amp;H$4&amp;"]"),0)),"")</f>
        <v/>
      </c>
      <c r="I134" t="str">
        <f ca="1">IFERROR(INDEX(tblPunten[Punten],MATCH(tblRenners[[#This Row],[Nr]],INDIRECT("tblUitslagen["&amp;I$4&amp;"]"),0)),"")</f>
        <v/>
      </c>
      <c r="J134" t="str">
        <f ca="1">IFERROR(INDEX(tblPunten[Punten],MATCH(tblRenners[[#This Row],[Nr]],INDIRECT("tblUitslagen["&amp;J$4&amp;"]"),0)),"")</f>
        <v/>
      </c>
      <c r="K134" t="str">
        <f ca="1">IFERROR(INDEX(tblPunten[Punten],MATCH(tblRenners[[#This Row],[Nr]],INDIRECT("tblUitslagen["&amp;K$4&amp;"]"),0)),"")</f>
        <v/>
      </c>
      <c r="L134" t="str">
        <f ca="1">IFERROR(INDEX(tblPunten[Punten],MATCH(tblRenners[[#This Row],[Nr]],INDIRECT("tblUitslagen["&amp;L$4&amp;"]"),0)),"")</f>
        <v/>
      </c>
      <c r="M134" t="str">
        <f ca="1">IFERROR(INDEX(tblPunten[Punten],MATCH(tblRenners[[#This Row],[Nr]],INDIRECT("tblUitslagen["&amp;M$4&amp;"]"),0)),"")</f>
        <v/>
      </c>
      <c r="N134" t="str">
        <f ca="1">IFERROR(INDEX(tblPunten[Punten],MATCH(tblRenners[[#This Row],[Nr]],INDIRECT("tblUitslagen["&amp;N$4&amp;"]"),0)),"")</f>
        <v/>
      </c>
      <c r="O134" t="str">
        <f ca="1">IFERROR(INDEX(tblPunten[Punten],MATCH(tblRenners[[#This Row],[Nr]],INDIRECT("tblUitslagen["&amp;O$4&amp;"]"),0)),"")</f>
        <v/>
      </c>
      <c r="P134" t="str">
        <f ca="1">IFERROR(INDEX(tblPunten[Punten],MATCH(tblRenners[[#This Row],[Nr]],INDIRECT("tblUitslagen["&amp;P$4&amp;"]"),0)),"")</f>
        <v/>
      </c>
      <c r="Q134" t="str">
        <f ca="1">IFERROR(INDEX(tblPunten[Punten],MATCH(tblRenners[[#This Row],[Nr]],INDIRECT("tblUitslagen["&amp;Q$4&amp;"]"),0)),"")</f>
        <v/>
      </c>
      <c r="R134" t="str">
        <f ca="1">IFERROR(INDEX(tblPunten[Punten],MATCH(tblRenners[[#This Row],[Nr]],INDIRECT("tblUitslagen["&amp;R$4&amp;"]"),0)),"")</f>
        <v/>
      </c>
      <c r="S134" t="str">
        <f ca="1">IFERROR(INDEX(tblPunten[Punten],MATCH(tblRenners[[#This Row],[Nr]],INDIRECT("tblUitslagen["&amp;S$4&amp;"]"),0)),"")</f>
        <v/>
      </c>
      <c r="T134" t="str">
        <f ca="1">IFERROR(INDEX(tblPunten[Punten],MATCH(tblRenners[[#This Row],[Nr]],INDIRECT("tblUitslagen["&amp;T$4&amp;"]"),0)),"")</f>
        <v/>
      </c>
      <c r="U134" t="str">
        <f ca="1">IFERROR(INDEX(tblPunten[Punten],MATCH(tblRenners[[#This Row],[Nr]],INDIRECT("tblUitslagen["&amp;U$4&amp;"]"),0)),"")</f>
        <v/>
      </c>
      <c r="V134" t="str">
        <f ca="1">IFERROR(INDEX(tblPunten[Punten],MATCH(tblRenners[[#This Row],[Nr]],INDIRECT("tblUitslagen["&amp;V$4&amp;"]"),0)),"")</f>
        <v/>
      </c>
      <c r="W134" t="str">
        <f ca="1">IFERROR(INDEX(tblPunten[Punten],MATCH(tblRenners[[#This Row],[Nr]],INDIRECT("tblUitslagen["&amp;W$4&amp;"]"),0)),"")</f>
        <v/>
      </c>
      <c r="X134" t="str">
        <f ca="1">IFERROR(INDEX(tblPunten[Punten],MATCH(tblRenners[[#This Row],[Nr]],INDIRECT("tblUitslagen["&amp;X$4&amp;"]"),0)),"")</f>
        <v/>
      </c>
      <c r="Y134" t="str">
        <f ca="1">IFERROR(INDEX(tblPunten[Punten],MATCH(tblRenners[[#This Row],[Nr]],INDIRECT("tblUitslagen["&amp;Y$4&amp;"]"),0)),"")</f>
        <v/>
      </c>
      <c r="Z134" t="str">
        <f ca="1">IFERROR(INDEX(tblPunten[Punten],MATCH(tblRenners[[#This Row],[Nr]],INDIRECT("tblUitslagen["&amp;Z$4&amp;"]"),0)),"")</f>
        <v/>
      </c>
      <c r="AA134" t="str">
        <f ca="1">IFERROR(INDEX(tblPunten[Punten],MATCH(tblRenners[[#This Row],[Nr]],INDIRECT("tblUitslagen["&amp;AA$4&amp;"]"),0)),"")</f>
        <v/>
      </c>
      <c r="AB134" t="str">
        <f ca="1">IFERROR(INDEX(tblPunten[Punten],MATCH(tblRenners[[#This Row],[Nr]],INDIRECT("tblUitslagen["&amp;AB$4&amp;"]"),0)),"")</f>
        <v/>
      </c>
    </row>
    <row r="135" spans="2:28" x14ac:dyDescent="0.3">
      <c r="B135" t="str">
        <f>INDEX(tblTeams[Naam],MATCH(FLOOR(tblRenners[[#This Row],[Nr]],10),tblTeams[Nr],0))</f>
        <v>Astana</v>
      </c>
      <c r="C135">
        <v>148</v>
      </c>
      <c r="D135" t="str">
        <f>INDEX(tblTeams[Naam],MATCH(tblRenners[[#This Row],[Nr]],tblTeams[Nr],0))</f>
        <v>Harold Tejeda</v>
      </c>
      <c r="E135" t="str">
        <f>INDEX(tblTeams[Land],MATCH(tblRenners[[#This Row],[Nr]],tblTeams[Nr],0))</f>
        <v>Colombia</v>
      </c>
      <c r="F135" s="9">
        <f ca="1">SUM(tblRenners[[#This Row],[Etap1]:[Etap21]])</f>
        <v>0</v>
      </c>
      <c r="G135">
        <f ca="1">_xlfn.RANK.EQ(tblRenners[[#This Row],[TotaalPunten]],tblRenners[TotaalPunten])</f>
        <v>27</v>
      </c>
      <c r="H135" t="str">
        <f ca="1">IFERROR(INDEX(tblPunten[Punten],MATCH(tblRenners[[#This Row],[Nr]],INDIRECT("tblUitslagen["&amp;H$4&amp;"]"),0)),"")</f>
        <v/>
      </c>
      <c r="I135" t="str">
        <f ca="1">IFERROR(INDEX(tblPunten[Punten],MATCH(tblRenners[[#This Row],[Nr]],INDIRECT("tblUitslagen["&amp;I$4&amp;"]"),0)),"")</f>
        <v/>
      </c>
      <c r="J135" t="str">
        <f ca="1">IFERROR(INDEX(tblPunten[Punten],MATCH(tblRenners[[#This Row],[Nr]],INDIRECT("tblUitslagen["&amp;J$4&amp;"]"),0)),"")</f>
        <v/>
      </c>
      <c r="K135" t="str">
        <f ca="1">IFERROR(INDEX(tblPunten[Punten],MATCH(tblRenners[[#This Row],[Nr]],INDIRECT("tblUitslagen["&amp;K$4&amp;"]"),0)),"")</f>
        <v/>
      </c>
      <c r="L135" t="str">
        <f ca="1">IFERROR(INDEX(tblPunten[Punten],MATCH(tblRenners[[#This Row],[Nr]],INDIRECT("tblUitslagen["&amp;L$4&amp;"]"),0)),"")</f>
        <v/>
      </c>
      <c r="M135" t="str">
        <f ca="1">IFERROR(INDEX(tblPunten[Punten],MATCH(tblRenners[[#This Row],[Nr]],INDIRECT("tblUitslagen["&amp;M$4&amp;"]"),0)),"")</f>
        <v/>
      </c>
      <c r="N135" t="str">
        <f ca="1">IFERROR(INDEX(tblPunten[Punten],MATCH(tblRenners[[#This Row],[Nr]],INDIRECT("tblUitslagen["&amp;N$4&amp;"]"),0)),"")</f>
        <v/>
      </c>
      <c r="O135" t="str">
        <f ca="1">IFERROR(INDEX(tblPunten[Punten],MATCH(tblRenners[[#This Row],[Nr]],INDIRECT("tblUitslagen["&amp;O$4&amp;"]"),0)),"")</f>
        <v/>
      </c>
      <c r="P135" t="str">
        <f ca="1">IFERROR(INDEX(tblPunten[Punten],MATCH(tblRenners[[#This Row],[Nr]],INDIRECT("tblUitslagen["&amp;P$4&amp;"]"),0)),"")</f>
        <v/>
      </c>
      <c r="Q135" t="str">
        <f ca="1">IFERROR(INDEX(tblPunten[Punten],MATCH(tblRenners[[#This Row],[Nr]],INDIRECT("tblUitslagen["&amp;Q$4&amp;"]"),0)),"")</f>
        <v/>
      </c>
      <c r="R135" t="str">
        <f ca="1">IFERROR(INDEX(tblPunten[Punten],MATCH(tblRenners[[#This Row],[Nr]],INDIRECT("tblUitslagen["&amp;R$4&amp;"]"),0)),"")</f>
        <v/>
      </c>
      <c r="S135" t="str">
        <f ca="1">IFERROR(INDEX(tblPunten[Punten],MATCH(tblRenners[[#This Row],[Nr]],INDIRECT("tblUitslagen["&amp;S$4&amp;"]"),0)),"")</f>
        <v/>
      </c>
      <c r="T135" t="str">
        <f ca="1">IFERROR(INDEX(tblPunten[Punten],MATCH(tblRenners[[#This Row],[Nr]],INDIRECT("tblUitslagen["&amp;T$4&amp;"]"),0)),"")</f>
        <v/>
      </c>
      <c r="U135" t="str">
        <f ca="1">IFERROR(INDEX(tblPunten[Punten],MATCH(tblRenners[[#This Row],[Nr]],INDIRECT("tblUitslagen["&amp;U$4&amp;"]"),0)),"")</f>
        <v/>
      </c>
      <c r="V135" t="str">
        <f ca="1">IFERROR(INDEX(tblPunten[Punten],MATCH(tblRenners[[#This Row],[Nr]],INDIRECT("tblUitslagen["&amp;V$4&amp;"]"),0)),"")</f>
        <v/>
      </c>
      <c r="W135" t="str">
        <f ca="1">IFERROR(INDEX(tblPunten[Punten],MATCH(tblRenners[[#This Row],[Nr]],INDIRECT("tblUitslagen["&amp;W$4&amp;"]"),0)),"")</f>
        <v/>
      </c>
      <c r="X135" t="str">
        <f ca="1">IFERROR(INDEX(tblPunten[Punten],MATCH(tblRenners[[#This Row],[Nr]],INDIRECT("tblUitslagen["&amp;X$4&amp;"]"),0)),"")</f>
        <v/>
      </c>
      <c r="Y135" t="str">
        <f ca="1">IFERROR(INDEX(tblPunten[Punten],MATCH(tblRenners[[#This Row],[Nr]],INDIRECT("tblUitslagen["&amp;Y$4&amp;"]"),0)),"")</f>
        <v/>
      </c>
      <c r="Z135" t="str">
        <f ca="1">IFERROR(INDEX(tblPunten[Punten],MATCH(tblRenners[[#This Row],[Nr]],INDIRECT("tblUitslagen["&amp;Z$4&amp;"]"),0)),"")</f>
        <v/>
      </c>
      <c r="AA135" t="str">
        <f ca="1">IFERROR(INDEX(tblPunten[Punten],MATCH(tblRenners[[#This Row],[Nr]],INDIRECT("tblUitslagen["&amp;AA$4&amp;"]"),0)),"")</f>
        <v/>
      </c>
      <c r="AB135" t="str">
        <f ca="1">IFERROR(INDEX(tblPunten[Punten],MATCH(tblRenners[[#This Row],[Nr]],INDIRECT("tblUitslagen["&amp;AB$4&amp;"]"),0)),"")</f>
        <v/>
      </c>
    </row>
    <row r="136" spans="2:28" x14ac:dyDescent="0.3">
      <c r="B136" t="str">
        <f>INDEX(tblTeams[Naam],MATCH(FLOOR(tblRenners[[#This Row],[Nr]],10),tblTeams[Nr],0))</f>
        <v>Lotto Soudal</v>
      </c>
      <c r="C136">
        <v>152</v>
      </c>
      <c r="D136" t="str">
        <f>INDEX(tblTeams[Naam],MATCH(tblRenners[[#This Row],[Nr]],tblTeams[Nr],0))</f>
        <v>Steff Cras</v>
      </c>
      <c r="E136" t="str">
        <f>INDEX(tblTeams[Land],MATCH(tblRenners[[#This Row],[Nr]],tblTeams[Nr],0))</f>
        <v>België</v>
      </c>
      <c r="F136" s="9">
        <f ca="1">SUM(tblRenners[[#This Row],[Etap1]:[Etap21]])</f>
        <v>0</v>
      </c>
      <c r="G136">
        <f ca="1">_xlfn.RANK.EQ(tblRenners[[#This Row],[TotaalPunten]],tblRenners[TotaalPunten])</f>
        <v>27</v>
      </c>
      <c r="H136" t="str">
        <f ca="1">IFERROR(INDEX(tblPunten[Punten],MATCH(tblRenners[[#This Row],[Nr]],INDIRECT("tblUitslagen["&amp;H$4&amp;"]"),0)),"")</f>
        <v/>
      </c>
      <c r="I136" t="str">
        <f ca="1">IFERROR(INDEX(tblPunten[Punten],MATCH(tblRenners[[#This Row],[Nr]],INDIRECT("tblUitslagen["&amp;I$4&amp;"]"),0)),"")</f>
        <v/>
      </c>
      <c r="J136" t="str">
        <f ca="1">IFERROR(INDEX(tblPunten[Punten],MATCH(tblRenners[[#This Row],[Nr]],INDIRECT("tblUitslagen["&amp;J$4&amp;"]"),0)),"")</f>
        <v/>
      </c>
      <c r="K136" t="str">
        <f ca="1">IFERROR(INDEX(tblPunten[Punten],MATCH(tblRenners[[#This Row],[Nr]],INDIRECT("tblUitslagen["&amp;K$4&amp;"]"),0)),"")</f>
        <v/>
      </c>
      <c r="L136" t="str">
        <f ca="1">IFERROR(INDEX(tblPunten[Punten],MATCH(tblRenners[[#This Row],[Nr]],INDIRECT("tblUitslagen["&amp;L$4&amp;"]"),0)),"")</f>
        <v/>
      </c>
      <c r="M136" t="str">
        <f ca="1">IFERROR(INDEX(tblPunten[Punten],MATCH(tblRenners[[#This Row],[Nr]],INDIRECT("tblUitslagen["&amp;M$4&amp;"]"),0)),"")</f>
        <v/>
      </c>
      <c r="N136" t="str">
        <f ca="1">IFERROR(INDEX(tblPunten[Punten],MATCH(tblRenners[[#This Row],[Nr]],INDIRECT("tblUitslagen["&amp;N$4&amp;"]"),0)),"")</f>
        <v/>
      </c>
      <c r="O136" t="str">
        <f ca="1">IFERROR(INDEX(tblPunten[Punten],MATCH(tblRenners[[#This Row],[Nr]],INDIRECT("tblUitslagen["&amp;O$4&amp;"]"),0)),"")</f>
        <v/>
      </c>
      <c r="P136" t="str">
        <f ca="1">IFERROR(INDEX(tblPunten[Punten],MATCH(tblRenners[[#This Row],[Nr]],INDIRECT("tblUitslagen["&amp;P$4&amp;"]"),0)),"")</f>
        <v/>
      </c>
      <c r="Q136" t="str">
        <f ca="1">IFERROR(INDEX(tblPunten[Punten],MATCH(tblRenners[[#This Row],[Nr]],INDIRECT("tblUitslagen["&amp;Q$4&amp;"]"),0)),"")</f>
        <v/>
      </c>
      <c r="R136" t="str">
        <f ca="1">IFERROR(INDEX(tblPunten[Punten],MATCH(tblRenners[[#This Row],[Nr]],INDIRECT("tblUitslagen["&amp;R$4&amp;"]"),0)),"")</f>
        <v/>
      </c>
      <c r="S136" t="str">
        <f ca="1">IFERROR(INDEX(tblPunten[Punten],MATCH(tblRenners[[#This Row],[Nr]],INDIRECT("tblUitslagen["&amp;S$4&amp;"]"),0)),"")</f>
        <v/>
      </c>
      <c r="T136" t="str">
        <f ca="1">IFERROR(INDEX(tblPunten[Punten],MATCH(tblRenners[[#This Row],[Nr]],INDIRECT("tblUitslagen["&amp;T$4&amp;"]"),0)),"")</f>
        <v/>
      </c>
      <c r="U136" t="str">
        <f ca="1">IFERROR(INDEX(tblPunten[Punten],MATCH(tblRenners[[#This Row],[Nr]],INDIRECT("tblUitslagen["&amp;U$4&amp;"]"),0)),"")</f>
        <v/>
      </c>
      <c r="V136" t="str">
        <f ca="1">IFERROR(INDEX(tblPunten[Punten],MATCH(tblRenners[[#This Row],[Nr]],INDIRECT("tblUitslagen["&amp;V$4&amp;"]"),0)),"")</f>
        <v/>
      </c>
      <c r="W136" t="str">
        <f ca="1">IFERROR(INDEX(tblPunten[Punten],MATCH(tblRenners[[#This Row],[Nr]],INDIRECT("tblUitslagen["&amp;W$4&amp;"]"),0)),"")</f>
        <v/>
      </c>
      <c r="X136" t="str">
        <f ca="1">IFERROR(INDEX(tblPunten[Punten],MATCH(tblRenners[[#This Row],[Nr]],INDIRECT("tblUitslagen["&amp;X$4&amp;"]"),0)),"")</f>
        <v/>
      </c>
      <c r="Y136" t="str">
        <f ca="1">IFERROR(INDEX(tblPunten[Punten],MATCH(tblRenners[[#This Row],[Nr]],INDIRECT("tblUitslagen["&amp;Y$4&amp;"]"),0)),"")</f>
        <v/>
      </c>
      <c r="Z136" t="str">
        <f ca="1">IFERROR(INDEX(tblPunten[Punten],MATCH(tblRenners[[#This Row],[Nr]],INDIRECT("tblUitslagen["&amp;Z$4&amp;"]"),0)),"")</f>
        <v/>
      </c>
      <c r="AA136" t="str">
        <f ca="1">IFERROR(INDEX(tblPunten[Punten],MATCH(tblRenners[[#This Row],[Nr]],INDIRECT("tblUitslagen["&amp;AA$4&amp;"]"),0)),"")</f>
        <v/>
      </c>
      <c r="AB136" t="str">
        <f ca="1">IFERROR(INDEX(tblPunten[Punten],MATCH(tblRenners[[#This Row],[Nr]],INDIRECT("tblUitslagen["&amp;AB$4&amp;"]"),0)),"")</f>
        <v/>
      </c>
    </row>
    <row r="137" spans="2:28" x14ac:dyDescent="0.3">
      <c r="B137" t="str">
        <f>INDEX(tblTeams[Naam],MATCH(FLOOR(tblRenners[[#This Row],[Nr]],10),tblTeams[Nr],0))</f>
        <v>Lotto Soudal</v>
      </c>
      <c r="C137">
        <v>153</v>
      </c>
      <c r="D137" t="str">
        <f>INDEX(tblTeams[Naam],MATCH(tblRenners[[#This Row],[Nr]],tblTeams[Nr],0))</f>
        <v>Jasper De Buyst</v>
      </c>
      <c r="E137" t="str">
        <f>INDEX(tblTeams[Land],MATCH(tblRenners[[#This Row],[Nr]],tblTeams[Nr],0))</f>
        <v>België</v>
      </c>
      <c r="F137" s="9">
        <f ca="1">SUM(tblRenners[[#This Row],[Etap1]:[Etap21]])</f>
        <v>0</v>
      </c>
      <c r="G137">
        <f ca="1">_xlfn.RANK.EQ(tblRenners[[#This Row],[TotaalPunten]],tblRenners[TotaalPunten])</f>
        <v>27</v>
      </c>
      <c r="H137" t="str">
        <f ca="1">IFERROR(INDEX(tblPunten[Punten],MATCH(tblRenners[[#This Row],[Nr]],INDIRECT("tblUitslagen["&amp;H$4&amp;"]"),0)),"")</f>
        <v/>
      </c>
      <c r="I137" t="str">
        <f ca="1">IFERROR(INDEX(tblPunten[Punten],MATCH(tblRenners[[#This Row],[Nr]],INDIRECT("tblUitslagen["&amp;I$4&amp;"]"),0)),"")</f>
        <v/>
      </c>
      <c r="J137" t="str">
        <f ca="1">IFERROR(INDEX(tblPunten[Punten],MATCH(tblRenners[[#This Row],[Nr]],INDIRECT("tblUitslagen["&amp;J$4&amp;"]"),0)),"")</f>
        <v/>
      </c>
      <c r="K137" t="str">
        <f ca="1">IFERROR(INDEX(tblPunten[Punten],MATCH(tblRenners[[#This Row],[Nr]],INDIRECT("tblUitslagen["&amp;K$4&amp;"]"),0)),"")</f>
        <v/>
      </c>
      <c r="L137" t="str">
        <f ca="1">IFERROR(INDEX(tblPunten[Punten],MATCH(tblRenners[[#This Row],[Nr]],INDIRECT("tblUitslagen["&amp;L$4&amp;"]"),0)),"")</f>
        <v/>
      </c>
      <c r="M137" t="str">
        <f ca="1">IFERROR(INDEX(tblPunten[Punten],MATCH(tblRenners[[#This Row],[Nr]],INDIRECT("tblUitslagen["&amp;M$4&amp;"]"),0)),"")</f>
        <v/>
      </c>
      <c r="N137" t="str">
        <f ca="1">IFERROR(INDEX(tblPunten[Punten],MATCH(tblRenners[[#This Row],[Nr]],INDIRECT("tblUitslagen["&amp;N$4&amp;"]"),0)),"")</f>
        <v/>
      </c>
      <c r="O137" t="str">
        <f ca="1">IFERROR(INDEX(tblPunten[Punten],MATCH(tblRenners[[#This Row],[Nr]],INDIRECT("tblUitslagen["&amp;O$4&amp;"]"),0)),"")</f>
        <v/>
      </c>
      <c r="P137" t="str">
        <f ca="1">IFERROR(INDEX(tblPunten[Punten],MATCH(tblRenners[[#This Row],[Nr]],INDIRECT("tblUitslagen["&amp;P$4&amp;"]"),0)),"")</f>
        <v/>
      </c>
      <c r="Q137" t="str">
        <f ca="1">IFERROR(INDEX(tblPunten[Punten],MATCH(tblRenners[[#This Row],[Nr]],INDIRECT("tblUitslagen["&amp;Q$4&amp;"]"),0)),"")</f>
        <v/>
      </c>
      <c r="R137" t="str">
        <f ca="1">IFERROR(INDEX(tblPunten[Punten],MATCH(tblRenners[[#This Row],[Nr]],INDIRECT("tblUitslagen["&amp;R$4&amp;"]"),0)),"")</f>
        <v/>
      </c>
      <c r="S137" t="str">
        <f ca="1">IFERROR(INDEX(tblPunten[Punten],MATCH(tblRenners[[#This Row],[Nr]],INDIRECT("tblUitslagen["&amp;S$4&amp;"]"),0)),"")</f>
        <v/>
      </c>
      <c r="T137" t="str">
        <f ca="1">IFERROR(INDEX(tblPunten[Punten],MATCH(tblRenners[[#This Row],[Nr]],INDIRECT("tblUitslagen["&amp;T$4&amp;"]"),0)),"")</f>
        <v/>
      </c>
      <c r="U137" t="str">
        <f ca="1">IFERROR(INDEX(tblPunten[Punten],MATCH(tblRenners[[#This Row],[Nr]],INDIRECT("tblUitslagen["&amp;U$4&amp;"]"),0)),"")</f>
        <v/>
      </c>
      <c r="V137" t="str">
        <f ca="1">IFERROR(INDEX(tblPunten[Punten],MATCH(tblRenners[[#This Row],[Nr]],INDIRECT("tblUitslagen["&amp;V$4&amp;"]"),0)),"")</f>
        <v/>
      </c>
      <c r="W137" t="str">
        <f ca="1">IFERROR(INDEX(tblPunten[Punten],MATCH(tblRenners[[#This Row],[Nr]],INDIRECT("tblUitslagen["&amp;W$4&amp;"]"),0)),"")</f>
        <v/>
      </c>
      <c r="X137" t="str">
        <f ca="1">IFERROR(INDEX(tblPunten[Punten],MATCH(tblRenners[[#This Row],[Nr]],INDIRECT("tblUitslagen["&amp;X$4&amp;"]"),0)),"")</f>
        <v/>
      </c>
      <c r="Y137" t="str">
        <f ca="1">IFERROR(INDEX(tblPunten[Punten],MATCH(tblRenners[[#This Row],[Nr]],INDIRECT("tblUitslagen["&amp;Y$4&amp;"]"),0)),"")</f>
        <v/>
      </c>
      <c r="Z137" t="str">
        <f ca="1">IFERROR(INDEX(tblPunten[Punten],MATCH(tblRenners[[#This Row],[Nr]],INDIRECT("tblUitslagen["&amp;Z$4&amp;"]"),0)),"")</f>
        <v/>
      </c>
      <c r="AA137" t="str">
        <f ca="1">IFERROR(INDEX(tblPunten[Punten],MATCH(tblRenners[[#This Row],[Nr]],INDIRECT("tblUitslagen["&amp;AA$4&amp;"]"),0)),"")</f>
        <v/>
      </c>
      <c r="AB137" t="str">
        <f ca="1">IFERROR(INDEX(tblPunten[Punten],MATCH(tblRenners[[#This Row],[Nr]],INDIRECT("tblUitslagen["&amp;AB$4&amp;"]"),0)),"")</f>
        <v/>
      </c>
    </row>
    <row r="138" spans="2:28" x14ac:dyDescent="0.3">
      <c r="B138" t="str">
        <f>INDEX(tblTeams[Naam],MATCH(FLOOR(tblRenners[[#This Row],[Nr]],10),tblTeams[Nr],0))</f>
        <v>Lotto Soudal</v>
      </c>
      <c r="C138">
        <v>154</v>
      </c>
      <c r="D138" t="str">
        <f>INDEX(tblTeams[Naam],MATCH(tblRenners[[#This Row],[Nr]],tblTeams[Nr],0))</f>
        <v>Thomas De Gendt</v>
      </c>
      <c r="E138" t="str">
        <f>INDEX(tblTeams[Land],MATCH(tblRenners[[#This Row],[Nr]],tblTeams[Nr],0))</f>
        <v>België</v>
      </c>
      <c r="F138" s="9">
        <f ca="1">SUM(tblRenners[[#This Row],[Etap1]:[Etap21]])</f>
        <v>0</v>
      </c>
      <c r="G138">
        <f ca="1">_xlfn.RANK.EQ(tblRenners[[#This Row],[TotaalPunten]],tblRenners[TotaalPunten])</f>
        <v>27</v>
      </c>
      <c r="H138" t="str">
        <f ca="1">IFERROR(INDEX(tblPunten[Punten],MATCH(tblRenners[[#This Row],[Nr]],INDIRECT("tblUitslagen["&amp;H$4&amp;"]"),0)),"")</f>
        <v/>
      </c>
      <c r="I138" t="str">
        <f ca="1">IFERROR(INDEX(tblPunten[Punten],MATCH(tblRenners[[#This Row],[Nr]],INDIRECT("tblUitslagen["&amp;I$4&amp;"]"),0)),"")</f>
        <v/>
      </c>
      <c r="J138" t="str">
        <f ca="1">IFERROR(INDEX(tblPunten[Punten],MATCH(tblRenners[[#This Row],[Nr]],INDIRECT("tblUitslagen["&amp;J$4&amp;"]"),0)),"")</f>
        <v/>
      </c>
      <c r="K138" t="str">
        <f ca="1">IFERROR(INDEX(tblPunten[Punten],MATCH(tblRenners[[#This Row],[Nr]],INDIRECT("tblUitslagen["&amp;K$4&amp;"]"),0)),"")</f>
        <v/>
      </c>
      <c r="L138" t="str">
        <f ca="1">IFERROR(INDEX(tblPunten[Punten],MATCH(tblRenners[[#This Row],[Nr]],INDIRECT("tblUitslagen["&amp;L$4&amp;"]"),0)),"")</f>
        <v/>
      </c>
      <c r="M138" t="str">
        <f ca="1">IFERROR(INDEX(tblPunten[Punten],MATCH(tblRenners[[#This Row],[Nr]],INDIRECT("tblUitslagen["&amp;M$4&amp;"]"),0)),"")</f>
        <v/>
      </c>
      <c r="N138" t="str">
        <f ca="1">IFERROR(INDEX(tblPunten[Punten],MATCH(tblRenners[[#This Row],[Nr]],INDIRECT("tblUitslagen["&amp;N$4&amp;"]"),0)),"")</f>
        <v/>
      </c>
      <c r="O138" t="str">
        <f ca="1">IFERROR(INDEX(tblPunten[Punten],MATCH(tblRenners[[#This Row],[Nr]],INDIRECT("tblUitslagen["&amp;O$4&amp;"]"),0)),"")</f>
        <v/>
      </c>
      <c r="P138" t="str">
        <f ca="1">IFERROR(INDEX(tblPunten[Punten],MATCH(tblRenners[[#This Row],[Nr]],INDIRECT("tblUitslagen["&amp;P$4&amp;"]"),0)),"")</f>
        <v/>
      </c>
      <c r="Q138" t="str">
        <f ca="1">IFERROR(INDEX(tblPunten[Punten],MATCH(tblRenners[[#This Row],[Nr]],INDIRECT("tblUitslagen["&amp;Q$4&amp;"]"),0)),"")</f>
        <v/>
      </c>
      <c r="R138" t="str">
        <f ca="1">IFERROR(INDEX(tblPunten[Punten],MATCH(tblRenners[[#This Row],[Nr]],INDIRECT("tblUitslagen["&amp;R$4&amp;"]"),0)),"")</f>
        <v/>
      </c>
      <c r="S138" t="str">
        <f ca="1">IFERROR(INDEX(tblPunten[Punten],MATCH(tblRenners[[#This Row],[Nr]],INDIRECT("tblUitslagen["&amp;S$4&amp;"]"),0)),"")</f>
        <v/>
      </c>
      <c r="T138" t="str">
        <f ca="1">IFERROR(INDEX(tblPunten[Punten],MATCH(tblRenners[[#This Row],[Nr]],INDIRECT("tblUitslagen["&amp;T$4&amp;"]"),0)),"")</f>
        <v/>
      </c>
      <c r="U138" t="str">
        <f ca="1">IFERROR(INDEX(tblPunten[Punten],MATCH(tblRenners[[#This Row],[Nr]],INDIRECT("tblUitslagen["&amp;U$4&amp;"]"),0)),"")</f>
        <v/>
      </c>
      <c r="V138" t="str">
        <f ca="1">IFERROR(INDEX(tblPunten[Punten],MATCH(tblRenners[[#This Row],[Nr]],INDIRECT("tblUitslagen["&amp;V$4&amp;"]"),0)),"")</f>
        <v/>
      </c>
      <c r="W138" t="str">
        <f ca="1">IFERROR(INDEX(tblPunten[Punten],MATCH(tblRenners[[#This Row],[Nr]],INDIRECT("tblUitslagen["&amp;W$4&amp;"]"),0)),"")</f>
        <v/>
      </c>
      <c r="X138" t="str">
        <f ca="1">IFERROR(INDEX(tblPunten[Punten],MATCH(tblRenners[[#This Row],[Nr]],INDIRECT("tblUitslagen["&amp;X$4&amp;"]"),0)),"")</f>
        <v/>
      </c>
      <c r="Y138" t="str">
        <f ca="1">IFERROR(INDEX(tblPunten[Punten],MATCH(tblRenners[[#This Row],[Nr]],INDIRECT("tblUitslagen["&amp;Y$4&amp;"]"),0)),"")</f>
        <v/>
      </c>
      <c r="Z138" t="str">
        <f ca="1">IFERROR(INDEX(tblPunten[Punten],MATCH(tblRenners[[#This Row],[Nr]],INDIRECT("tblUitslagen["&amp;Z$4&amp;"]"),0)),"")</f>
        <v/>
      </c>
      <c r="AA138" t="str">
        <f ca="1">IFERROR(INDEX(tblPunten[Punten],MATCH(tblRenners[[#This Row],[Nr]],INDIRECT("tblUitslagen["&amp;AA$4&amp;"]"),0)),"")</f>
        <v/>
      </c>
      <c r="AB138" t="str">
        <f ca="1">IFERROR(INDEX(tblPunten[Punten],MATCH(tblRenners[[#This Row],[Nr]],INDIRECT("tblUitslagen["&amp;AB$4&amp;"]"),0)),"")</f>
        <v/>
      </c>
    </row>
    <row r="139" spans="2:28" x14ac:dyDescent="0.3">
      <c r="B139" t="str">
        <f>INDEX(tblTeams[Naam],MATCH(FLOOR(tblRenners[[#This Row],[Nr]],10),tblTeams[Nr],0))</f>
        <v>Lotto Soudal</v>
      </c>
      <c r="C139">
        <v>155</v>
      </c>
      <c r="D139" t="str">
        <f>INDEX(tblTeams[Naam],MATCH(tblRenners[[#This Row],[Nr]],tblTeams[Nr],0))</f>
        <v>John Degenkolb</v>
      </c>
      <c r="E139" t="str">
        <f>INDEX(tblTeams[Land],MATCH(tblRenners[[#This Row],[Nr]],tblTeams[Nr],0))</f>
        <v>Duitsland</v>
      </c>
      <c r="F139" s="9">
        <f ca="1">SUM(tblRenners[[#This Row],[Etap1]:[Etap21]])</f>
        <v>0</v>
      </c>
      <c r="G139">
        <f ca="1">_xlfn.RANK.EQ(tblRenners[[#This Row],[TotaalPunten]],tblRenners[TotaalPunten])</f>
        <v>27</v>
      </c>
      <c r="H139" t="str">
        <f ca="1">IFERROR(INDEX(tblPunten[Punten],MATCH(tblRenners[[#This Row],[Nr]],INDIRECT("tblUitslagen["&amp;H$4&amp;"]"),0)),"")</f>
        <v/>
      </c>
      <c r="I139" t="str">
        <f ca="1">IFERROR(INDEX(tblPunten[Punten],MATCH(tblRenners[[#This Row],[Nr]],INDIRECT("tblUitslagen["&amp;I$4&amp;"]"),0)),"")</f>
        <v/>
      </c>
      <c r="J139" t="str">
        <f ca="1">IFERROR(INDEX(tblPunten[Punten],MATCH(tblRenners[[#This Row],[Nr]],INDIRECT("tblUitslagen["&amp;J$4&amp;"]"),0)),"")</f>
        <v/>
      </c>
      <c r="K139" t="str">
        <f ca="1">IFERROR(INDEX(tblPunten[Punten],MATCH(tblRenners[[#This Row],[Nr]],INDIRECT("tblUitslagen["&amp;K$4&amp;"]"),0)),"")</f>
        <v/>
      </c>
      <c r="L139" t="str">
        <f ca="1">IFERROR(INDEX(tblPunten[Punten],MATCH(tblRenners[[#This Row],[Nr]],INDIRECT("tblUitslagen["&amp;L$4&amp;"]"),0)),"")</f>
        <v/>
      </c>
      <c r="M139" t="str">
        <f ca="1">IFERROR(INDEX(tblPunten[Punten],MATCH(tblRenners[[#This Row],[Nr]],INDIRECT("tblUitslagen["&amp;M$4&amp;"]"),0)),"")</f>
        <v/>
      </c>
      <c r="N139" t="str">
        <f ca="1">IFERROR(INDEX(tblPunten[Punten],MATCH(tblRenners[[#This Row],[Nr]],INDIRECT("tblUitslagen["&amp;N$4&amp;"]"),0)),"")</f>
        <v/>
      </c>
      <c r="O139" t="str">
        <f ca="1">IFERROR(INDEX(tblPunten[Punten],MATCH(tblRenners[[#This Row],[Nr]],INDIRECT("tblUitslagen["&amp;O$4&amp;"]"),0)),"")</f>
        <v/>
      </c>
      <c r="P139" t="str">
        <f ca="1">IFERROR(INDEX(tblPunten[Punten],MATCH(tblRenners[[#This Row],[Nr]],INDIRECT("tblUitslagen["&amp;P$4&amp;"]"),0)),"")</f>
        <v/>
      </c>
      <c r="Q139" t="str">
        <f ca="1">IFERROR(INDEX(tblPunten[Punten],MATCH(tblRenners[[#This Row],[Nr]],INDIRECT("tblUitslagen["&amp;Q$4&amp;"]"),0)),"")</f>
        <v/>
      </c>
      <c r="R139" t="str">
        <f ca="1">IFERROR(INDEX(tblPunten[Punten],MATCH(tblRenners[[#This Row],[Nr]],INDIRECT("tblUitslagen["&amp;R$4&amp;"]"),0)),"")</f>
        <v/>
      </c>
      <c r="S139" t="str">
        <f ca="1">IFERROR(INDEX(tblPunten[Punten],MATCH(tblRenners[[#This Row],[Nr]],INDIRECT("tblUitslagen["&amp;S$4&amp;"]"),0)),"")</f>
        <v/>
      </c>
      <c r="T139" t="str">
        <f ca="1">IFERROR(INDEX(tblPunten[Punten],MATCH(tblRenners[[#This Row],[Nr]],INDIRECT("tblUitslagen["&amp;T$4&amp;"]"),0)),"")</f>
        <v/>
      </c>
      <c r="U139" t="str">
        <f ca="1">IFERROR(INDEX(tblPunten[Punten],MATCH(tblRenners[[#This Row],[Nr]],INDIRECT("tblUitslagen["&amp;U$4&amp;"]"),0)),"")</f>
        <v/>
      </c>
      <c r="V139" t="str">
        <f ca="1">IFERROR(INDEX(tblPunten[Punten],MATCH(tblRenners[[#This Row],[Nr]],INDIRECT("tblUitslagen["&amp;V$4&amp;"]"),0)),"")</f>
        <v/>
      </c>
      <c r="W139" t="str">
        <f ca="1">IFERROR(INDEX(tblPunten[Punten],MATCH(tblRenners[[#This Row],[Nr]],INDIRECT("tblUitslagen["&amp;W$4&amp;"]"),0)),"")</f>
        <v/>
      </c>
      <c r="X139" t="str">
        <f ca="1">IFERROR(INDEX(tblPunten[Punten],MATCH(tblRenners[[#This Row],[Nr]],INDIRECT("tblUitslagen["&amp;X$4&amp;"]"),0)),"")</f>
        <v/>
      </c>
      <c r="Y139" t="str">
        <f ca="1">IFERROR(INDEX(tblPunten[Punten],MATCH(tblRenners[[#This Row],[Nr]],INDIRECT("tblUitslagen["&amp;Y$4&amp;"]"),0)),"")</f>
        <v/>
      </c>
      <c r="Z139" t="str">
        <f ca="1">IFERROR(INDEX(tblPunten[Punten],MATCH(tblRenners[[#This Row],[Nr]],INDIRECT("tblUitslagen["&amp;Z$4&amp;"]"),0)),"")</f>
        <v/>
      </c>
      <c r="AA139" t="str">
        <f ca="1">IFERROR(INDEX(tblPunten[Punten],MATCH(tblRenners[[#This Row],[Nr]],INDIRECT("tblUitslagen["&amp;AA$4&amp;"]"),0)),"")</f>
        <v/>
      </c>
      <c r="AB139" t="str">
        <f ca="1">IFERROR(INDEX(tblPunten[Punten],MATCH(tblRenners[[#This Row],[Nr]],INDIRECT("tblUitslagen["&amp;AB$4&amp;"]"),0)),"")</f>
        <v/>
      </c>
    </row>
    <row r="140" spans="2:28" x14ac:dyDescent="0.3">
      <c r="B140" t="str">
        <f>INDEX(tblTeams[Naam],MATCH(FLOOR(tblRenners[[#This Row],[Nr]],10),tblTeams[Nr],0))</f>
        <v>Lotto Soudal</v>
      </c>
      <c r="C140">
        <v>156</v>
      </c>
      <c r="D140" t="str">
        <f>INDEX(tblTeams[Naam],MATCH(tblRenners[[#This Row],[Nr]],tblTeams[Nr],0))</f>
        <v>Frederik Frison</v>
      </c>
      <c r="E140" t="str">
        <f>INDEX(tblTeams[Land],MATCH(tblRenners[[#This Row],[Nr]],tblTeams[Nr],0))</f>
        <v>België</v>
      </c>
      <c r="F140" s="9">
        <f ca="1">SUM(tblRenners[[#This Row],[Etap1]:[Etap21]])</f>
        <v>0</v>
      </c>
      <c r="G140">
        <f ca="1">_xlfn.RANK.EQ(tblRenners[[#This Row],[TotaalPunten]],tblRenners[TotaalPunten])</f>
        <v>27</v>
      </c>
      <c r="H140" t="str">
        <f ca="1">IFERROR(INDEX(tblPunten[Punten],MATCH(tblRenners[[#This Row],[Nr]],INDIRECT("tblUitslagen["&amp;H$4&amp;"]"),0)),"")</f>
        <v/>
      </c>
      <c r="I140" t="str">
        <f ca="1">IFERROR(INDEX(tblPunten[Punten],MATCH(tblRenners[[#This Row],[Nr]],INDIRECT("tblUitslagen["&amp;I$4&amp;"]"),0)),"")</f>
        <v/>
      </c>
      <c r="J140" t="str">
        <f ca="1">IFERROR(INDEX(tblPunten[Punten],MATCH(tblRenners[[#This Row],[Nr]],INDIRECT("tblUitslagen["&amp;J$4&amp;"]"),0)),"")</f>
        <v/>
      </c>
      <c r="K140" t="str">
        <f ca="1">IFERROR(INDEX(tblPunten[Punten],MATCH(tblRenners[[#This Row],[Nr]],INDIRECT("tblUitslagen["&amp;K$4&amp;"]"),0)),"")</f>
        <v/>
      </c>
      <c r="L140" t="str">
        <f ca="1">IFERROR(INDEX(tblPunten[Punten],MATCH(tblRenners[[#This Row],[Nr]],INDIRECT("tblUitslagen["&amp;L$4&amp;"]"),0)),"")</f>
        <v/>
      </c>
      <c r="M140" t="str">
        <f ca="1">IFERROR(INDEX(tblPunten[Punten],MATCH(tblRenners[[#This Row],[Nr]],INDIRECT("tblUitslagen["&amp;M$4&amp;"]"),0)),"")</f>
        <v/>
      </c>
      <c r="N140" t="str">
        <f ca="1">IFERROR(INDEX(tblPunten[Punten],MATCH(tblRenners[[#This Row],[Nr]],INDIRECT("tblUitslagen["&amp;N$4&amp;"]"),0)),"")</f>
        <v/>
      </c>
      <c r="O140" t="str">
        <f ca="1">IFERROR(INDEX(tblPunten[Punten],MATCH(tblRenners[[#This Row],[Nr]],INDIRECT("tblUitslagen["&amp;O$4&amp;"]"),0)),"")</f>
        <v/>
      </c>
      <c r="P140" t="str">
        <f ca="1">IFERROR(INDEX(tblPunten[Punten],MATCH(tblRenners[[#This Row],[Nr]],INDIRECT("tblUitslagen["&amp;P$4&amp;"]"),0)),"")</f>
        <v/>
      </c>
      <c r="Q140" t="str">
        <f ca="1">IFERROR(INDEX(tblPunten[Punten],MATCH(tblRenners[[#This Row],[Nr]],INDIRECT("tblUitslagen["&amp;Q$4&amp;"]"),0)),"")</f>
        <v/>
      </c>
      <c r="R140" t="str">
        <f ca="1">IFERROR(INDEX(tblPunten[Punten],MATCH(tblRenners[[#This Row],[Nr]],INDIRECT("tblUitslagen["&amp;R$4&amp;"]"),0)),"")</f>
        <v/>
      </c>
      <c r="S140" t="str">
        <f ca="1">IFERROR(INDEX(tblPunten[Punten],MATCH(tblRenners[[#This Row],[Nr]],INDIRECT("tblUitslagen["&amp;S$4&amp;"]"),0)),"")</f>
        <v/>
      </c>
      <c r="T140" t="str">
        <f ca="1">IFERROR(INDEX(tblPunten[Punten],MATCH(tblRenners[[#This Row],[Nr]],INDIRECT("tblUitslagen["&amp;T$4&amp;"]"),0)),"")</f>
        <v/>
      </c>
      <c r="U140" t="str">
        <f ca="1">IFERROR(INDEX(tblPunten[Punten],MATCH(tblRenners[[#This Row],[Nr]],INDIRECT("tblUitslagen["&amp;U$4&amp;"]"),0)),"")</f>
        <v/>
      </c>
      <c r="V140" t="str">
        <f ca="1">IFERROR(INDEX(tblPunten[Punten],MATCH(tblRenners[[#This Row],[Nr]],INDIRECT("tblUitslagen["&amp;V$4&amp;"]"),0)),"")</f>
        <v/>
      </c>
      <c r="W140" t="str">
        <f ca="1">IFERROR(INDEX(tblPunten[Punten],MATCH(tblRenners[[#This Row],[Nr]],INDIRECT("tblUitslagen["&amp;W$4&amp;"]"),0)),"")</f>
        <v/>
      </c>
      <c r="X140" t="str">
        <f ca="1">IFERROR(INDEX(tblPunten[Punten],MATCH(tblRenners[[#This Row],[Nr]],INDIRECT("tblUitslagen["&amp;X$4&amp;"]"),0)),"")</f>
        <v/>
      </c>
      <c r="Y140" t="str">
        <f ca="1">IFERROR(INDEX(tblPunten[Punten],MATCH(tblRenners[[#This Row],[Nr]],INDIRECT("tblUitslagen["&amp;Y$4&amp;"]"),0)),"")</f>
        <v/>
      </c>
      <c r="Z140" t="str">
        <f ca="1">IFERROR(INDEX(tblPunten[Punten],MATCH(tblRenners[[#This Row],[Nr]],INDIRECT("tblUitslagen["&amp;Z$4&amp;"]"),0)),"")</f>
        <v/>
      </c>
      <c r="AA140" t="str">
        <f ca="1">IFERROR(INDEX(tblPunten[Punten],MATCH(tblRenners[[#This Row],[Nr]],INDIRECT("tblUitslagen["&amp;AA$4&amp;"]"),0)),"")</f>
        <v/>
      </c>
      <c r="AB140" t="str">
        <f ca="1">IFERROR(INDEX(tblPunten[Punten],MATCH(tblRenners[[#This Row],[Nr]],INDIRECT("tblUitslagen["&amp;AB$4&amp;"]"),0)),"")</f>
        <v/>
      </c>
    </row>
    <row r="141" spans="2:28" x14ac:dyDescent="0.3">
      <c r="B141" t="str">
        <f>INDEX(tblTeams[Naam],MATCH(FLOOR(tblRenners[[#This Row],[Nr]],10),tblTeams[Nr],0))</f>
        <v>Lotto Soudal</v>
      </c>
      <c r="C141">
        <v>157</v>
      </c>
      <c r="D141" t="str">
        <f>INDEX(tblTeams[Naam],MATCH(tblRenners[[#This Row],[Nr]],tblTeams[Nr],0))</f>
        <v>Philippe Gilbert</v>
      </c>
      <c r="E141" t="str">
        <f>INDEX(tblTeams[Land],MATCH(tblRenners[[#This Row],[Nr]],tblTeams[Nr],0))</f>
        <v>België</v>
      </c>
      <c r="F141" s="9">
        <f ca="1">SUM(tblRenners[[#This Row],[Etap1]:[Etap21]])</f>
        <v>0</v>
      </c>
      <c r="G141">
        <f ca="1">_xlfn.RANK.EQ(tblRenners[[#This Row],[TotaalPunten]],tblRenners[TotaalPunten])</f>
        <v>27</v>
      </c>
      <c r="H141" t="str">
        <f ca="1">IFERROR(INDEX(tblPunten[Punten],MATCH(tblRenners[[#This Row],[Nr]],INDIRECT("tblUitslagen["&amp;H$4&amp;"]"),0)),"")</f>
        <v/>
      </c>
      <c r="I141" t="str">
        <f ca="1">IFERROR(INDEX(tblPunten[Punten],MATCH(tblRenners[[#This Row],[Nr]],INDIRECT("tblUitslagen["&amp;I$4&amp;"]"),0)),"")</f>
        <v/>
      </c>
      <c r="J141" t="str">
        <f ca="1">IFERROR(INDEX(tblPunten[Punten],MATCH(tblRenners[[#This Row],[Nr]],INDIRECT("tblUitslagen["&amp;J$4&amp;"]"),0)),"")</f>
        <v/>
      </c>
      <c r="K141" t="str">
        <f ca="1">IFERROR(INDEX(tblPunten[Punten],MATCH(tblRenners[[#This Row],[Nr]],INDIRECT("tblUitslagen["&amp;K$4&amp;"]"),0)),"")</f>
        <v/>
      </c>
      <c r="L141" t="str">
        <f ca="1">IFERROR(INDEX(tblPunten[Punten],MATCH(tblRenners[[#This Row],[Nr]],INDIRECT("tblUitslagen["&amp;L$4&amp;"]"),0)),"")</f>
        <v/>
      </c>
      <c r="M141" t="str">
        <f ca="1">IFERROR(INDEX(tblPunten[Punten],MATCH(tblRenners[[#This Row],[Nr]],INDIRECT("tblUitslagen["&amp;M$4&amp;"]"),0)),"")</f>
        <v/>
      </c>
      <c r="N141" t="str">
        <f ca="1">IFERROR(INDEX(tblPunten[Punten],MATCH(tblRenners[[#This Row],[Nr]],INDIRECT("tblUitslagen["&amp;N$4&amp;"]"),0)),"")</f>
        <v/>
      </c>
      <c r="O141" t="str">
        <f ca="1">IFERROR(INDEX(tblPunten[Punten],MATCH(tblRenners[[#This Row],[Nr]],INDIRECT("tblUitslagen["&amp;O$4&amp;"]"),0)),"")</f>
        <v/>
      </c>
      <c r="P141" t="str">
        <f ca="1">IFERROR(INDEX(tblPunten[Punten],MATCH(tblRenners[[#This Row],[Nr]],INDIRECT("tblUitslagen["&amp;P$4&amp;"]"),0)),"")</f>
        <v/>
      </c>
      <c r="Q141" t="str">
        <f ca="1">IFERROR(INDEX(tblPunten[Punten],MATCH(tblRenners[[#This Row],[Nr]],INDIRECT("tblUitslagen["&amp;Q$4&amp;"]"),0)),"")</f>
        <v/>
      </c>
      <c r="R141" t="str">
        <f ca="1">IFERROR(INDEX(tblPunten[Punten],MATCH(tblRenners[[#This Row],[Nr]],INDIRECT("tblUitslagen["&amp;R$4&amp;"]"),0)),"")</f>
        <v/>
      </c>
      <c r="S141" t="str">
        <f ca="1">IFERROR(INDEX(tblPunten[Punten],MATCH(tblRenners[[#This Row],[Nr]],INDIRECT("tblUitslagen["&amp;S$4&amp;"]"),0)),"")</f>
        <v/>
      </c>
      <c r="T141" t="str">
        <f ca="1">IFERROR(INDEX(tblPunten[Punten],MATCH(tblRenners[[#This Row],[Nr]],INDIRECT("tblUitslagen["&amp;T$4&amp;"]"),0)),"")</f>
        <v/>
      </c>
      <c r="U141" t="str">
        <f ca="1">IFERROR(INDEX(tblPunten[Punten],MATCH(tblRenners[[#This Row],[Nr]],INDIRECT("tblUitslagen["&amp;U$4&amp;"]"),0)),"")</f>
        <v/>
      </c>
      <c r="V141" t="str">
        <f ca="1">IFERROR(INDEX(tblPunten[Punten],MATCH(tblRenners[[#This Row],[Nr]],INDIRECT("tblUitslagen["&amp;V$4&amp;"]"),0)),"")</f>
        <v/>
      </c>
      <c r="W141" t="str">
        <f ca="1">IFERROR(INDEX(tblPunten[Punten],MATCH(tblRenners[[#This Row],[Nr]],INDIRECT("tblUitslagen["&amp;W$4&amp;"]"),0)),"")</f>
        <v/>
      </c>
      <c r="X141" t="str">
        <f ca="1">IFERROR(INDEX(tblPunten[Punten],MATCH(tblRenners[[#This Row],[Nr]],INDIRECT("tblUitslagen["&amp;X$4&amp;"]"),0)),"")</f>
        <v/>
      </c>
      <c r="Y141" t="str">
        <f ca="1">IFERROR(INDEX(tblPunten[Punten],MATCH(tblRenners[[#This Row],[Nr]],INDIRECT("tblUitslagen["&amp;Y$4&amp;"]"),0)),"")</f>
        <v/>
      </c>
      <c r="Z141" t="str">
        <f ca="1">IFERROR(INDEX(tblPunten[Punten],MATCH(tblRenners[[#This Row],[Nr]],INDIRECT("tblUitslagen["&amp;Z$4&amp;"]"),0)),"")</f>
        <v/>
      </c>
      <c r="AA141" t="str">
        <f ca="1">IFERROR(INDEX(tblPunten[Punten],MATCH(tblRenners[[#This Row],[Nr]],INDIRECT("tblUitslagen["&amp;AA$4&amp;"]"),0)),"")</f>
        <v/>
      </c>
      <c r="AB141" t="str">
        <f ca="1">IFERROR(INDEX(tblPunten[Punten],MATCH(tblRenners[[#This Row],[Nr]],INDIRECT("tblUitslagen["&amp;AB$4&amp;"]"),0)),"")</f>
        <v/>
      </c>
    </row>
    <row r="142" spans="2:28" x14ac:dyDescent="0.3">
      <c r="B142" t="str">
        <f>INDEX(tblTeams[Naam],MATCH(FLOOR(tblRenners[[#This Row],[Nr]],10),tblTeams[Nr],0))</f>
        <v>Lotto Soudal</v>
      </c>
      <c r="C142">
        <v>158</v>
      </c>
      <c r="D142" t="str">
        <f>INDEX(tblTeams[Naam],MATCH(tblRenners[[#This Row],[Nr]],tblTeams[Nr],0))</f>
        <v>Roger Kluge</v>
      </c>
      <c r="E142" t="str">
        <f>INDEX(tblTeams[Land],MATCH(tblRenners[[#This Row],[Nr]],tblTeams[Nr],0))</f>
        <v>Duitsland</v>
      </c>
      <c r="F142" s="9">
        <f ca="1">SUM(tblRenners[[#This Row],[Etap1]:[Etap21]])</f>
        <v>0</v>
      </c>
      <c r="G142">
        <f ca="1">_xlfn.RANK.EQ(tblRenners[[#This Row],[TotaalPunten]],tblRenners[TotaalPunten])</f>
        <v>27</v>
      </c>
      <c r="H142" t="str">
        <f ca="1">IFERROR(INDEX(tblPunten[Punten],MATCH(tblRenners[[#This Row],[Nr]],INDIRECT("tblUitslagen["&amp;H$4&amp;"]"),0)),"")</f>
        <v/>
      </c>
      <c r="I142" t="str">
        <f ca="1">IFERROR(INDEX(tblPunten[Punten],MATCH(tblRenners[[#This Row],[Nr]],INDIRECT("tblUitslagen["&amp;I$4&amp;"]"),0)),"")</f>
        <v/>
      </c>
      <c r="J142" t="str">
        <f ca="1">IFERROR(INDEX(tblPunten[Punten],MATCH(tblRenners[[#This Row],[Nr]],INDIRECT("tblUitslagen["&amp;J$4&amp;"]"),0)),"")</f>
        <v/>
      </c>
      <c r="K142" t="str">
        <f ca="1">IFERROR(INDEX(tblPunten[Punten],MATCH(tblRenners[[#This Row],[Nr]],INDIRECT("tblUitslagen["&amp;K$4&amp;"]"),0)),"")</f>
        <v/>
      </c>
      <c r="L142" t="str">
        <f ca="1">IFERROR(INDEX(tblPunten[Punten],MATCH(tblRenners[[#This Row],[Nr]],INDIRECT("tblUitslagen["&amp;L$4&amp;"]"),0)),"")</f>
        <v/>
      </c>
      <c r="M142" t="str">
        <f ca="1">IFERROR(INDEX(tblPunten[Punten],MATCH(tblRenners[[#This Row],[Nr]],INDIRECT("tblUitslagen["&amp;M$4&amp;"]"),0)),"")</f>
        <v/>
      </c>
      <c r="N142" t="str">
        <f ca="1">IFERROR(INDEX(tblPunten[Punten],MATCH(tblRenners[[#This Row],[Nr]],INDIRECT("tblUitslagen["&amp;N$4&amp;"]"),0)),"")</f>
        <v/>
      </c>
      <c r="O142" t="str">
        <f ca="1">IFERROR(INDEX(tblPunten[Punten],MATCH(tblRenners[[#This Row],[Nr]],INDIRECT("tblUitslagen["&amp;O$4&amp;"]"),0)),"")</f>
        <v/>
      </c>
      <c r="P142" t="str">
        <f ca="1">IFERROR(INDEX(tblPunten[Punten],MATCH(tblRenners[[#This Row],[Nr]],INDIRECT("tblUitslagen["&amp;P$4&amp;"]"),0)),"")</f>
        <v/>
      </c>
      <c r="Q142" t="str">
        <f ca="1">IFERROR(INDEX(tblPunten[Punten],MATCH(tblRenners[[#This Row],[Nr]],INDIRECT("tblUitslagen["&amp;Q$4&amp;"]"),0)),"")</f>
        <v/>
      </c>
      <c r="R142" t="str">
        <f ca="1">IFERROR(INDEX(tblPunten[Punten],MATCH(tblRenners[[#This Row],[Nr]],INDIRECT("tblUitslagen["&amp;R$4&amp;"]"),0)),"")</f>
        <v/>
      </c>
      <c r="S142" t="str">
        <f ca="1">IFERROR(INDEX(tblPunten[Punten],MATCH(tblRenners[[#This Row],[Nr]],INDIRECT("tblUitslagen["&amp;S$4&amp;"]"),0)),"")</f>
        <v/>
      </c>
      <c r="T142" t="str">
        <f ca="1">IFERROR(INDEX(tblPunten[Punten],MATCH(tblRenners[[#This Row],[Nr]],INDIRECT("tblUitslagen["&amp;T$4&amp;"]"),0)),"")</f>
        <v/>
      </c>
      <c r="U142" t="str">
        <f ca="1">IFERROR(INDEX(tblPunten[Punten],MATCH(tblRenners[[#This Row],[Nr]],INDIRECT("tblUitslagen["&amp;U$4&amp;"]"),0)),"")</f>
        <v/>
      </c>
      <c r="V142" t="str">
        <f ca="1">IFERROR(INDEX(tblPunten[Punten],MATCH(tblRenners[[#This Row],[Nr]],INDIRECT("tblUitslagen["&amp;V$4&amp;"]"),0)),"")</f>
        <v/>
      </c>
      <c r="W142" t="str">
        <f ca="1">IFERROR(INDEX(tblPunten[Punten],MATCH(tblRenners[[#This Row],[Nr]],INDIRECT("tblUitslagen["&amp;W$4&amp;"]"),0)),"")</f>
        <v/>
      </c>
      <c r="X142" t="str">
        <f ca="1">IFERROR(INDEX(tblPunten[Punten],MATCH(tblRenners[[#This Row],[Nr]],INDIRECT("tblUitslagen["&amp;X$4&amp;"]"),0)),"")</f>
        <v/>
      </c>
      <c r="Y142" t="str">
        <f ca="1">IFERROR(INDEX(tblPunten[Punten],MATCH(tblRenners[[#This Row],[Nr]],INDIRECT("tblUitslagen["&amp;Y$4&amp;"]"),0)),"")</f>
        <v/>
      </c>
      <c r="Z142" t="str">
        <f ca="1">IFERROR(INDEX(tblPunten[Punten],MATCH(tblRenners[[#This Row],[Nr]],INDIRECT("tblUitslagen["&amp;Z$4&amp;"]"),0)),"")</f>
        <v/>
      </c>
      <c r="AA142" t="str">
        <f ca="1">IFERROR(INDEX(tblPunten[Punten],MATCH(tblRenners[[#This Row],[Nr]],INDIRECT("tblUitslagen["&amp;AA$4&amp;"]"),0)),"")</f>
        <v/>
      </c>
      <c r="AB142" t="str">
        <f ca="1">IFERROR(INDEX(tblPunten[Punten],MATCH(tblRenners[[#This Row],[Nr]],INDIRECT("tblUitslagen["&amp;AB$4&amp;"]"),0)),"")</f>
        <v/>
      </c>
    </row>
    <row r="143" spans="2:28" x14ac:dyDescent="0.3">
      <c r="B143" t="str">
        <f>INDEX(tblTeams[Naam],MATCH(FLOOR(tblRenners[[#This Row],[Nr]],10),tblTeams[Nr],0))</f>
        <v>Mitchelton-Scott</v>
      </c>
      <c r="C143">
        <v>162</v>
      </c>
      <c r="D143" t="str">
        <f>INDEX(tblTeams[Naam],MATCH(tblRenners[[#This Row],[Nr]],tblTeams[Nr],0))</f>
        <v>Jack Bauer</v>
      </c>
      <c r="E143" t="str">
        <f>INDEX(tblTeams[Land],MATCH(tblRenners[[#This Row],[Nr]],tblTeams[Nr],0))</f>
        <v>Australië</v>
      </c>
      <c r="F143" s="9">
        <f ca="1">SUM(tblRenners[[#This Row],[Etap1]:[Etap21]])</f>
        <v>0</v>
      </c>
      <c r="G143">
        <f ca="1">_xlfn.RANK.EQ(tblRenners[[#This Row],[TotaalPunten]],tblRenners[TotaalPunten])</f>
        <v>27</v>
      </c>
      <c r="H143" t="str">
        <f ca="1">IFERROR(INDEX(tblPunten[Punten],MATCH(tblRenners[[#This Row],[Nr]],INDIRECT("tblUitslagen["&amp;H$4&amp;"]"),0)),"")</f>
        <v/>
      </c>
      <c r="I143" t="str">
        <f ca="1">IFERROR(INDEX(tblPunten[Punten],MATCH(tblRenners[[#This Row],[Nr]],INDIRECT("tblUitslagen["&amp;I$4&amp;"]"),0)),"")</f>
        <v/>
      </c>
      <c r="J143" t="str">
        <f ca="1">IFERROR(INDEX(tblPunten[Punten],MATCH(tblRenners[[#This Row],[Nr]],INDIRECT("tblUitslagen["&amp;J$4&amp;"]"),0)),"")</f>
        <v/>
      </c>
      <c r="K143" t="str">
        <f ca="1">IFERROR(INDEX(tblPunten[Punten],MATCH(tblRenners[[#This Row],[Nr]],INDIRECT("tblUitslagen["&amp;K$4&amp;"]"),0)),"")</f>
        <v/>
      </c>
      <c r="L143" t="str">
        <f ca="1">IFERROR(INDEX(tblPunten[Punten],MATCH(tblRenners[[#This Row],[Nr]],INDIRECT("tblUitslagen["&amp;L$4&amp;"]"),0)),"")</f>
        <v/>
      </c>
      <c r="M143" t="str">
        <f ca="1">IFERROR(INDEX(tblPunten[Punten],MATCH(tblRenners[[#This Row],[Nr]],INDIRECT("tblUitslagen["&amp;M$4&amp;"]"),0)),"")</f>
        <v/>
      </c>
      <c r="N143" t="str">
        <f ca="1">IFERROR(INDEX(tblPunten[Punten],MATCH(tblRenners[[#This Row],[Nr]],INDIRECT("tblUitslagen["&amp;N$4&amp;"]"),0)),"")</f>
        <v/>
      </c>
      <c r="O143" t="str">
        <f ca="1">IFERROR(INDEX(tblPunten[Punten],MATCH(tblRenners[[#This Row],[Nr]],INDIRECT("tblUitslagen["&amp;O$4&amp;"]"),0)),"")</f>
        <v/>
      </c>
      <c r="P143" t="str">
        <f ca="1">IFERROR(INDEX(tblPunten[Punten],MATCH(tblRenners[[#This Row],[Nr]],INDIRECT("tblUitslagen["&amp;P$4&amp;"]"),0)),"")</f>
        <v/>
      </c>
      <c r="Q143" t="str">
        <f ca="1">IFERROR(INDEX(tblPunten[Punten],MATCH(tblRenners[[#This Row],[Nr]],INDIRECT("tblUitslagen["&amp;Q$4&amp;"]"),0)),"")</f>
        <v/>
      </c>
      <c r="R143" t="str">
        <f ca="1">IFERROR(INDEX(tblPunten[Punten],MATCH(tblRenners[[#This Row],[Nr]],INDIRECT("tblUitslagen["&amp;R$4&amp;"]"),0)),"")</f>
        <v/>
      </c>
      <c r="S143" t="str">
        <f ca="1">IFERROR(INDEX(tblPunten[Punten],MATCH(tblRenners[[#This Row],[Nr]],INDIRECT("tblUitslagen["&amp;S$4&amp;"]"),0)),"")</f>
        <v/>
      </c>
      <c r="T143" t="str">
        <f ca="1">IFERROR(INDEX(tblPunten[Punten],MATCH(tblRenners[[#This Row],[Nr]],INDIRECT("tblUitslagen["&amp;T$4&amp;"]"),0)),"")</f>
        <v/>
      </c>
      <c r="U143" t="str">
        <f ca="1">IFERROR(INDEX(tblPunten[Punten],MATCH(tblRenners[[#This Row],[Nr]],INDIRECT("tblUitslagen["&amp;U$4&amp;"]"),0)),"")</f>
        <v/>
      </c>
      <c r="V143" t="str">
        <f ca="1">IFERROR(INDEX(tblPunten[Punten],MATCH(tblRenners[[#This Row],[Nr]],INDIRECT("tblUitslagen["&amp;V$4&amp;"]"),0)),"")</f>
        <v/>
      </c>
      <c r="W143" t="str">
        <f ca="1">IFERROR(INDEX(tblPunten[Punten],MATCH(tblRenners[[#This Row],[Nr]],INDIRECT("tblUitslagen["&amp;W$4&amp;"]"),0)),"")</f>
        <v/>
      </c>
      <c r="X143" t="str">
        <f ca="1">IFERROR(INDEX(tblPunten[Punten],MATCH(tblRenners[[#This Row],[Nr]],INDIRECT("tblUitslagen["&amp;X$4&amp;"]"),0)),"")</f>
        <v/>
      </c>
      <c r="Y143" t="str">
        <f ca="1">IFERROR(INDEX(tblPunten[Punten],MATCH(tblRenners[[#This Row],[Nr]],INDIRECT("tblUitslagen["&amp;Y$4&amp;"]"),0)),"")</f>
        <v/>
      </c>
      <c r="Z143" t="str">
        <f ca="1">IFERROR(INDEX(tblPunten[Punten],MATCH(tblRenners[[#This Row],[Nr]],INDIRECT("tblUitslagen["&amp;Z$4&amp;"]"),0)),"")</f>
        <v/>
      </c>
      <c r="AA143" t="str">
        <f ca="1">IFERROR(INDEX(tblPunten[Punten],MATCH(tblRenners[[#This Row],[Nr]],INDIRECT("tblUitslagen["&amp;AA$4&amp;"]"),0)),"")</f>
        <v/>
      </c>
      <c r="AB143" t="str">
        <f ca="1">IFERROR(INDEX(tblPunten[Punten],MATCH(tblRenners[[#This Row],[Nr]],INDIRECT("tblUitslagen["&amp;AB$4&amp;"]"),0)),"")</f>
        <v/>
      </c>
    </row>
    <row r="144" spans="2:28" x14ac:dyDescent="0.3">
      <c r="B144" t="str">
        <f>INDEX(tblTeams[Naam],MATCH(FLOOR(tblRenners[[#This Row],[Nr]],10),tblTeams[Nr],0))</f>
        <v>Mitchelton-Scott</v>
      </c>
      <c r="C144">
        <v>163</v>
      </c>
      <c r="D144" t="str">
        <f>INDEX(tblTeams[Naam],MATCH(tblRenners[[#This Row],[Nr]],tblTeams[Nr],0))</f>
        <v>Sam Bewley</v>
      </c>
      <c r="E144" t="str">
        <f>INDEX(tblTeams[Land],MATCH(tblRenners[[#This Row],[Nr]],tblTeams[Nr],0))</f>
        <v>Australië</v>
      </c>
      <c r="F144" s="9">
        <f ca="1">SUM(tblRenners[[#This Row],[Etap1]:[Etap21]])</f>
        <v>0</v>
      </c>
      <c r="G144">
        <f ca="1">_xlfn.RANK.EQ(tblRenners[[#This Row],[TotaalPunten]],tblRenners[TotaalPunten])</f>
        <v>27</v>
      </c>
      <c r="H144" t="str">
        <f ca="1">IFERROR(INDEX(tblPunten[Punten],MATCH(tblRenners[[#This Row],[Nr]],INDIRECT("tblUitslagen["&amp;H$4&amp;"]"),0)),"")</f>
        <v/>
      </c>
      <c r="I144" t="str">
        <f ca="1">IFERROR(INDEX(tblPunten[Punten],MATCH(tblRenners[[#This Row],[Nr]],INDIRECT("tblUitslagen["&amp;I$4&amp;"]"),0)),"")</f>
        <v/>
      </c>
      <c r="J144" t="str">
        <f ca="1">IFERROR(INDEX(tblPunten[Punten],MATCH(tblRenners[[#This Row],[Nr]],INDIRECT("tblUitslagen["&amp;J$4&amp;"]"),0)),"")</f>
        <v/>
      </c>
      <c r="K144" t="str">
        <f ca="1">IFERROR(INDEX(tblPunten[Punten],MATCH(tblRenners[[#This Row],[Nr]],INDIRECT("tblUitslagen["&amp;K$4&amp;"]"),0)),"")</f>
        <v/>
      </c>
      <c r="L144" t="str">
        <f ca="1">IFERROR(INDEX(tblPunten[Punten],MATCH(tblRenners[[#This Row],[Nr]],INDIRECT("tblUitslagen["&amp;L$4&amp;"]"),0)),"")</f>
        <v/>
      </c>
      <c r="M144" t="str">
        <f ca="1">IFERROR(INDEX(tblPunten[Punten],MATCH(tblRenners[[#This Row],[Nr]],INDIRECT("tblUitslagen["&amp;M$4&amp;"]"),0)),"")</f>
        <v/>
      </c>
      <c r="N144" t="str">
        <f ca="1">IFERROR(INDEX(tblPunten[Punten],MATCH(tblRenners[[#This Row],[Nr]],INDIRECT("tblUitslagen["&amp;N$4&amp;"]"),0)),"")</f>
        <v/>
      </c>
      <c r="O144" t="str">
        <f ca="1">IFERROR(INDEX(tblPunten[Punten],MATCH(tblRenners[[#This Row],[Nr]],INDIRECT("tblUitslagen["&amp;O$4&amp;"]"),0)),"")</f>
        <v/>
      </c>
      <c r="P144" t="str">
        <f ca="1">IFERROR(INDEX(tblPunten[Punten],MATCH(tblRenners[[#This Row],[Nr]],INDIRECT("tblUitslagen["&amp;P$4&amp;"]"),0)),"")</f>
        <v/>
      </c>
      <c r="Q144" t="str">
        <f ca="1">IFERROR(INDEX(tblPunten[Punten],MATCH(tblRenners[[#This Row],[Nr]],INDIRECT("tblUitslagen["&amp;Q$4&amp;"]"),0)),"")</f>
        <v/>
      </c>
      <c r="R144" t="str">
        <f ca="1">IFERROR(INDEX(tblPunten[Punten],MATCH(tblRenners[[#This Row],[Nr]],INDIRECT("tblUitslagen["&amp;R$4&amp;"]"),0)),"")</f>
        <v/>
      </c>
      <c r="S144" t="str">
        <f ca="1">IFERROR(INDEX(tblPunten[Punten],MATCH(tblRenners[[#This Row],[Nr]],INDIRECT("tblUitslagen["&amp;S$4&amp;"]"),0)),"")</f>
        <v/>
      </c>
      <c r="T144" t="str">
        <f ca="1">IFERROR(INDEX(tblPunten[Punten],MATCH(tblRenners[[#This Row],[Nr]],INDIRECT("tblUitslagen["&amp;T$4&amp;"]"),0)),"")</f>
        <v/>
      </c>
      <c r="U144" t="str">
        <f ca="1">IFERROR(INDEX(tblPunten[Punten],MATCH(tblRenners[[#This Row],[Nr]],INDIRECT("tblUitslagen["&amp;U$4&amp;"]"),0)),"")</f>
        <v/>
      </c>
      <c r="V144" t="str">
        <f ca="1">IFERROR(INDEX(tblPunten[Punten],MATCH(tblRenners[[#This Row],[Nr]],INDIRECT("tblUitslagen["&amp;V$4&amp;"]"),0)),"")</f>
        <v/>
      </c>
      <c r="W144" t="str">
        <f ca="1">IFERROR(INDEX(tblPunten[Punten],MATCH(tblRenners[[#This Row],[Nr]],INDIRECT("tblUitslagen["&amp;W$4&amp;"]"),0)),"")</f>
        <v/>
      </c>
      <c r="X144" t="str">
        <f ca="1">IFERROR(INDEX(tblPunten[Punten],MATCH(tblRenners[[#This Row],[Nr]],INDIRECT("tblUitslagen["&amp;X$4&amp;"]"),0)),"")</f>
        <v/>
      </c>
      <c r="Y144" t="str">
        <f ca="1">IFERROR(INDEX(tblPunten[Punten],MATCH(tblRenners[[#This Row],[Nr]],INDIRECT("tblUitslagen["&amp;Y$4&amp;"]"),0)),"")</f>
        <v/>
      </c>
      <c r="Z144" t="str">
        <f ca="1">IFERROR(INDEX(tblPunten[Punten],MATCH(tblRenners[[#This Row],[Nr]],INDIRECT("tblUitslagen["&amp;Z$4&amp;"]"),0)),"")</f>
        <v/>
      </c>
      <c r="AA144" t="str">
        <f ca="1">IFERROR(INDEX(tblPunten[Punten],MATCH(tblRenners[[#This Row],[Nr]],INDIRECT("tblUitslagen["&amp;AA$4&amp;"]"),0)),"")</f>
        <v/>
      </c>
      <c r="AB144" t="str">
        <f ca="1">IFERROR(INDEX(tblPunten[Punten],MATCH(tblRenners[[#This Row],[Nr]],INDIRECT("tblUitslagen["&amp;AB$4&amp;"]"),0)),"")</f>
        <v/>
      </c>
    </row>
    <row r="145" spans="2:28" x14ac:dyDescent="0.3">
      <c r="B145" t="str">
        <f>INDEX(tblTeams[Naam],MATCH(FLOOR(tblRenners[[#This Row],[Nr]],10),tblTeams[Nr],0))</f>
        <v>Mitchelton-Scott</v>
      </c>
      <c r="C145">
        <v>164</v>
      </c>
      <c r="D145" t="str">
        <f>INDEX(tblTeams[Naam],MATCH(tblRenners[[#This Row],[Nr]],tblTeams[Nr],0))</f>
        <v>Esteban Chaves</v>
      </c>
      <c r="E145" t="str">
        <f>INDEX(tblTeams[Land],MATCH(tblRenners[[#This Row],[Nr]],tblTeams[Nr],0))</f>
        <v>Colombia</v>
      </c>
      <c r="F145" s="9">
        <f ca="1">SUM(tblRenners[[#This Row],[Etap1]:[Etap21]])</f>
        <v>0</v>
      </c>
      <c r="G145">
        <f ca="1">_xlfn.RANK.EQ(tblRenners[[#This Row],[TotaalPunten]],tblRenners[TotaalPunten])</f>
        <v>27</v>
      </c>
      <c r="H145" t="str">
        <f ca="1">IFERROR(INDEX(tblPunten[Punten],MATCH(tblRenners[[#This Row],[Nr]],INDIRECT("tblUitslagen["&amp;H$4&amp;"]"),0)),"")</f>
        <v/>
      </c>
      <c r="I145" t="str">
        <f ca="1">IFERROR(INDEX(tblPunten[Punten],MATCH(tblRenners[[#This Row],[Nr]],INDIRECT("tblUitslagen["&amp;I$4&amp;"]"),0)),"")</f>
        <v/>
      </c>
      <c r="J145" t="str">
        <f ca="1">IFERROR(INDEX(tblPunten[Punten],MATCH(tblRenners[[#This Row],[Nr]],INDIRECT("tblUitslagen["&amp;J$4&amp;"]"),0)),"")</f>
        <v/>
      </c>
      <c r="K145" t="str">
        <f ca="1">IFERROR(INDEX(tblPunten[Punten],MATCH(tblRenners[[#This Row],[Nr]],INDIRECT("tblUitslagen["&amp;K$4&amp;"]"),0)),"")</f>
        <v/>
      </c>
      <c r="L145" t="str">
        <f ca="1">IFERROR(INDEX(tblPunten[Punten],MATCH(tblRenners[[#This Row],[Nr]],INDIRECT("tblUitslagen["&amp;L$4&amp;"]"),0)),"")</f>
        <v/>
      </c>
      <c r="M145" t="str">
        <f ca="1">IFERROR(INDEX(tblPunten[Punten],MATCH(tblRenners[[#This Row],[Nr]],INDIRECT("tblUitslagen["&amp;M$4&amp;"]"),0)),"")</f>
        <v/>
      </c>
      <c r="N145" t="str">
        <f ca="1">IFERROR(INDEX(tblPunten[Punten],MATCH(tblRenners[[#This Row],[Nr]],INDIRECT("tblUitslagen["&amp;N$4&amp;"]"),0)),"")</f>
        <v/>
      </c>
      <c r="O145" t="str">
        <f ca="1">IFERROR(INDEX(tblPunten[Punten],MATCH(tblRenners[[#This Row],[Nr]],INDIRECT("tblUitslagen["&amp;O$4&amp;"]"),0)),"")</f>
        <v/>
      </c>
      <c r="P145" t="str">
        <f ca="1">IFERROR(INDEX(tblPunten[Punten],MATCH(tblRenners[[#This Row],[Nr]],INDIRECT("tblUitslagen["&amp;P$4&amp;"]"),0)),"")</f>
        <v/>
      </c>
      <c r="Q145" t="str">
        <f ca="1">IFERROR(INDEX(tblPunten[Punten],MATCH(tblRenners[[#This Row],[Nr]],INDIRECT("tblUitslagen["&amp;Q$4&amp;"]"),0)),"")</f>
        <v/>
      </c>
      <c r="R145" t="str">
        <f ca="1">IFERROR(INDEX(tblPunten[Punten],MATCH(tblRenners[[#This Row],[Nr]],INDIRECT("tblUitslagen["&amp;R$4&amp;"]"),0)),"")</f>
        <v/>
      </c>
      <c r="S145" t="str">
        <f ca="1">IFERROR(INDEX(tblPunten[Punten],MATCH(tblRenners[[#This Row],[Nr]],INDIRECT("tblUitslagen["&amp;S$4&amp;"]"),0)),"")</f>
        <v/>
      </c>
      <c r="T145" t="str">
        <f ca="1">IFERROR(INDEX(tblPunten[Punten],MATCH(tblRenners[[#This Row],[Nr]],INDIRECT("tblUitslagen["&amp;T$4&amp;"]"),0)),"")</f>
        <v/>
      </c>
      <c r="U145" t="str">
        <f ca="1">IFERROR(INDEX(tblPunten[Punten],MATCH(tblRenners[[#This Row],[Nr]],INDIRECT("tblUitslagen["&amp;U$4&amp;"]"),0)),"")</f>
        <v/>
      </c>
      <c r="V145" t="str">
        <f ca="1">IFERROR(INDEX(tblPunten[Punten],MATCH(tblRenners[[#This Row],[Nr]],INDIRECT("tblUitslagen["&amp;V$4&amp;"]"),0)),"")</f>
        <v/>
      </c>
      <c r="W145" t="str">
        <f ca="1">IFERROR(INDEX(tblPunten[Punten],MATCH(tblRenners[[#This Row],[Nr]],INDIRECT("tblUitslagen["&amp;W$4&amp;"]"),0)),"")</f>
        <v/>
      </c>
      <c r="X145" t="str">
        <f ca="1">IFERROR(INDEX(tblPunten[Punten],MATCH(tblRenners[[#This Row],[Nr]],INDIRECT("tblUitslagen["&amp;X$4&amp;"]"),0)),"")</f>
        <v/>
      </c>
      <c r="Y145" t="str">
        <f ca="1">IFERROR(INDEX(tblPunten[Punten],MATCH(tblRenners[[#This Row],[Nr]],INDIRECT("tblUitslagen["&amp;Y$4&amp;"]"),0)),"")</f>
        <v/>
      </c>
      <c r="Z145" t="str">
        <f ca="1">IFERROR(INDEX(tblPunten[Punten],MATCH(tblRenners[[#This Row],[Nr]],INDIRECT("tblUitslagen["&amp;Z$4&amp;"]"),0)),"")</f>
        <v/>
      </c>
      <c r="AA145" t="str">
        <f ca="1">IFERROR(INDEX(tblPunten[Punten],MATCH(tblRenners[[#This Row],[Nr]],INDIRECT("tblUitslagen["&amp;AA$4&amp;"]"),0)),"")</f>
        <v/>
      </c>
      <c r="AB145" t="str">
        <f ca="1">IFERROR(INDEX(tblPunten[Punten],MATCH(tblRenners[[#This Row],[Nr]],INDIRECT("tblUitslagen["&amp;AB$4&amp;"]"),0)),"")</f>
        <v/>
      </c>
    </row>
    <row r="146" spans="2:28" x14ac:dyDescent="0.3">
      <c r="B146" t="str">
        <f>INDEX(tblTeams[Naam],MATCH(FLOOR(tblRenners[[#This Row],[Nr]],10),tblTeams[Nr],0))</f>
        <v>Mitchelton-Scott</v>
      </c>
      <c r="C146">
        <v>165</v>
      </c>
      <c r="D146" t="str">
        <f>INDEX(tblTeams[Naam],MATCH(tblRenners[[#This Row],[Nr]],tblTeams[Nr],0))</f>
        <v>Daryl Impey</v>
      </c>
      <c r="E146" t="str">
        <f>INDEX(tblTeams[Land],MATCH(tblRenners[[#This Row],[Nr]],tblTeams[Nr],0))</f>
        <v>Zuid-Afrika</v>
      </c>
      <c r="F146" s="9">
        <f ca="1">SUM(tblRenners[[#This Row],[Etap1]:[Etap21]])</f>
        <v>0</v>
      </c>
      <c r="G146">
        <f ca="1">_xlfn.RANK.EQ(tblRenners[[#This Row],[TotaalPunten]],tblRenners[TotaalPunten])</f>
        <v>27</v>
      </c>
      <c r="H146" t="str">
        <f ca="1">IFERROR(INDEX(tblPunten[Punten],MATCH(tblRenners[[#This Row],[Nr]],INDIRECT("tblUitslagen["&amp;H$4&amp;"]"),0)),"")</f>
        <v/>
      </c>
      <c r="I146" t="str">
        <f ca="1">IFERROR(INDEX(tblPunten[Punten],MATCH(tblRenners[[#This Row],[Nr]],INDIRECT("tblUitslagen["&amp;I$4&amp;"]"),0)),"")</f>
        <v/>
      </c>
      <c r="J146" t="str">
        <f ca="1">IFERROR(INDEX(tblPunten[Punten],MATCH(tblRenners[[#This Row],[Nr]],INDIRECT("tblUitslagen["&amp;J$4&amp;"]"),0)),"")</f>
        <v/>
      </c>
      <c r="K146" t="str">
        <f ca="1">IFERROR(INDEX(tblPunten[Punten],MATCH(tblRenners[[#This Row],[Nr]],INDIRECT("tblUitslagen["&amp;K$4&amp;"]"),0)),"")</f>
        <v/>
      </c>
      <c r="L146" t="str">
        <f ca="1">IFERROR(INDEX(tblPunten[Punten],MATCH(tblRenners[[#This Row],[Nr]],INDIRECT("tblUitslagen["&amp;L$4&amp;"]"),0)),"")</f>
        <v/>
      </c>
      <c r="M146" t="str">
        <f ca="1">IFERROR(INDEX(tblPunten[Punten],MATCH(tblRenners[[#This Row],[Nr]],INDIRECT("tblUitslagen["&amp;M$4&amp;"]"),0)),"")</f>
        <v/>
      </c>
      <c r="N146" t="str">
        <f ca="1">IFERROR(INDEX(tblPunten[Punten],MATCH(tblRenners[[#This Row],[Nr]],INDIRECT("tblUitslagen["&amp;N$4&amp;"]"),0)),"")</f>
        <v/>
      </c>
      <c r="O146" t="str">
        <f ca="1">IFERROR(INDEX(tblPunten[Punten],MATCH(tblRenners[[#This Row],[Nr]],INDIRECT("tblUitslagen["&amp;O$4&amp;"]"),0)),"")</f>
        <v/>
      </c>
      <c r="P146" t="str">
        <f ca="1">IFERROR(INDEX(tblPunten[Punten],MATCH(tblRenners[[#This Row],[Nr]],INDIRECT("tblUitslagen["&amp;P$4&amp;"]"),0)),"")</f>
        <v/>
      </c>
      <c r="Q146" t="str">
        <f ca="1">IFERROR(INDEX(tblPunten[Punten],MATCH(tblRenners[[#This Row],[Nr]],INDIRECT("tblUitslagen["&amp;Q$4&amp;"]"),0)),"")</f>
        <v/>
      </c>
      <c r="R146" t="str">
        <f ca="1">IFERROR(INDEX(tblPunten[Punten],MATCH(tblRenners[[#This Row],[Nr]],INDIRECT("tblUitslagen["&amp;R$4&amp;"]"),0)),"")</f>
        <v/>
      </c>
      <c r="S146" t="str">
        <f ca="1">IFERROR(INDEX(tblPunten[Punten],MATCH(tblRenners[[#This Row],[Nr]],INDIRECT("tblUitslagen["&amp;S$4&amp;"]"),0)),"")</f>
        <v/>
      </c>
      <c r="T146" t="str">
        <f ca="1">IFERROR(INDEX(tblPunten[Punten],MATCH(tblRenners[[#This Row],[Nr]],INDIRECT("tblUitslagen["&amp;T$4&amp;"]"),0)),"")</f>
        <v/>
      </c>
      <c r="U146" t="str">
        <f ca="1">IFERROR(INDEX(tblPunten[Punten],MATCH(tblRenners[[#This Row],[Nr]],INDIRECT("tblUitslagen["&amp;U$4&amp;"]"),0)),"")</f>
        <v/>
      </c>
      <c r="V146" t="str">
        <f ca="1">IFERROR(INDEX(tblPunten[Punten],MATCH(tblRenners[[#This Row],[Nr]],INDIRECT("tblUitslagen["&amp;V$4&amp;"]"),0)),"")</f>
        <v/>
      </c>
      <c r="W146" t="str">
        <f ca="1">IFERROR(INDEX(tblPunten[Punten],MATCH(tblRenners[[#This Row],[Nr]],INDIRECT("tblUitslagen["&amp;W$4&amp;"]"),0)),"")</f>
        <v/>
      </c>
      <c r="X146" t="str">
        <f ca="1">IFERROR(INDEX(tblPunten[Punten],MATCH(tblRenners[[#This Row],[Nr]],INDIRECT("tblUitslagen["&amp;X$4&amp;"]"),0)),"")</f>
        <v/>
      </c>
      <c r="Y146" t="str">
        <f ca="1">IFERROR(INDEX(tblPunten[Punten],MATCH(tblRenners[[#This Row],[Nr]],INDIRECT("tblUitslagen["&amp;Y$4&amp;"]"),0)),"")</f>
        <v/>
      </c>
      <c r="Z146" t="str">
        <f ca="1">IFERROR(INDEX(tblPunten[Punten],MATCH(tblRenners[[#This Row],[Nr]],INDIRECT("tblUitslagen["&amp;Z$4&amp;"]"),0)),"")</f>
        <v/>
      </c>
      <c r="AA146" t="str">
        <f ca="1">IFERROR(INDEX(tblPunten[Punten],MATCH(tblRenners[[#This Row],[Nr]],INDIRECT("tblUitslagen["&amp;AA$4&amp;"]"),0)),"")</f>
        <v/>
      </c>
      <c r="AB146" t="str">
        <f ca="1">IFERROR(INDEX(tblPunten[Punten],MATCH(tblRenners[[#This Row],[Nr]],INDIRECT("tblUitslagen["&amp;AB$4&amp;"]"),0)),"")</f>
        <v/>
      </c>
    </row>
    <row r="147" spans="2:28" x14ac:dyDescent="0.3">
      <c r="B147" t="str">
        <f>INDEX(tblTeams[Naam],MATCH(FLOOR(tblRenners[[#This Row],[Nr]],10),tblTeams[Nr],0))</f>
        <v>Mitchelton-Scott</v>
      </c>
      <c r="C147">
        <v>166</v>
      </c>
      <c r="D147" t="str">
        <f>INDEX(tblTeams[Naam],MATCH(tblRenners[[#This Row],[Nr]],tblTeams[Nr],0))</f>
        <v>Chris Juul-Jensen</v>
      </c>
      <c r="E147" t="str">
        <f>INDEX(tblTeams[Land],MATCH(tblRenners[[#This Row],[Nr]],tblTeams[Nr],0))</f>
        <v>Denemarken</v>
      </c>
      <c r="F147" s="9">
        <f ca="1">SUM(tblRenners[[#This Row],[Etap1]:[Etap21]])</f>
        <v>0</v>
      </c>
      <c r="G147">
        <f ca="1">_xlfn.RANK.EQ(tblRenners[[#This Row],[TotaalPunten]],tblRenners[TotaalPunten])</f>
        <v>27</v>
      </c>
      <c r="H147" t="str">
        <f ca="1">IFERROR(INDEX(tblPunten[Punten],MATCH(tblRenners[[#This Row],[Nr]],INDIRECT("tblUitslagen["&amp;H$4&amp;"]"),0)),"")</f>
        <v/>
      </c>
      <c r="I147" t="str">
        <f ca="1">IFERROR(INDEX(tblPunten[Punten],MATCH(tblRenners[[#This Row],[Nr]],INDIRECT("tblUitslagen["&amp;I$4&amp;"]"),0)),"")</f>
        <v/>
      </c>
      <c r="J147" t="str">
        <f ca="1">IFERROR(INDEX(tblPunten[Punten],MATCH(tblRenners[[#This Row],[Nr]],INDIRECT("tblUitslagen["&amp;J$4&amp;"]"),0)),"")</f>
        <v/>
      </c>
      <c r="K147" t="str">
        <f ca="1">IFERROR(INDEX(tblPunten[Punten],MATCH(tblRenners[[#This Row],[Nr]],INDIRECT("tblUitslagen["&amp;K$4&amp;"]"),0)),"")</f>
        <v/>
      </c>
      <c r="L147" t="str">
        <f ca="1">IFERROR(INDEX(tblPunten[Punten],MATCH(tblRenners[[#This Row],[Nr]],INDIRECT("tblUitslagen["&amp;L$4&amp;"]"),0)),"")</f>
        <v/>
      </c>
      <c r="M147" t="str">
        <f ca="1">IFERROR(INDEX(tblPunten[Punten],MATCH(tblRenners[[#This Row],[Nr]],INDIRECT("tblUitslagen["&amp;M$4&amp;"]"),0)),"")</f>
        <v/>
      </c>
      <c r="N147" t="str">
        <f ca="1">IFERROR(INDEX(tblPunten[Punten],MATCH(tblRenners[[#This Row],[Nr]],INDIRECT("tblUitslagen["&amp;N$4&amp;"]"),0)),"")</f>
        <v/>
      </c>
      <c r="O147" t="str">
        <f ca="1">IFERROR(INDEX(tblPunten[Punten],MATCH(tblRenners[[#This Row],[Nr]],INDIRECT("tblUitslagen["&amp;O$4&amp;"]"),0)),"")</f>
        <v/>
      </c>
      <c r="P147" t="str">
        <f ca="1">IFERROR(INDEX(tblPunten[Punten],MATCH(tblRenners[[#This Row],[Nr]],INDIRECT("tblUitslagen["&amp;P$4&amp;"]"),0)),"")</f>
        <v/>
      </c>
      <c r="Q147" t="str">
        <f ca="1">IFERROR(INDEX(tblPunten[Punten],MATCH(tblRenners[[#This Row],[Nr]],INDIRECT("tblUitslagen["&amp;Q$4&amp;"]"),0)),"")</f>
        <v/>
      </c>
      <c r="R147" t="str">
        <f ca="1">IFERROR(INDEX(tblPunten[Punten],MATCH(tblRenners[[#This Row],[Nr]],INDIRECT("tblUitslagen["&amp;R$4&amp;"]"),0)),"")</f>
        <v/>
      </c>
      <c r="S147" t="str">
        <f ca="1">IFERROR(INDEX(tblPunten[Punten],MATCH(tblRenners[[#This Row],[Nr]],INDIRECT("tblUitslagen["&amp;S$4&amp;"]"),0)),"")</f>
        <v/>
      </c>
      <c r="T147" t="str">
        <f ca="1">IFERROR(INDEX(tblPunten[Punten],MATCH(tblRenners[[#This Row],[Nr]],INDIRECT("tblUitslagen["&amp;T$4&amp;"]"),0)),"")</f>
        <v/>
      </c>
      <c r="U147" t="str">
        <f ca="1">IFERROR(INDEX(tblPunten[Punten],MATCH(tblRenners[[#This Row],[Nr]],INDIRECT("tblUitslagen["&amp;U$4&amp;"]"),0)),"")</f>
        <v/>
      </c>
      <c r="V147" t="str">
        <f ca="1">IFERROR(INDEX(tblPunten[Punten],MATCH(tblRenners[[#This Row],[Nr]],INDIRECT("tblUitslagen["&amp;V$4&amp;"]"),0)),"")</f>
        <v/>
      </c>
      <c r="W147" t="str">
        <f ca="1">IFERROR(INDEX(tblPunten[Punten],MATCH(tblRenners[[#This Row],[Nr]],INDIRECT("tblUitslagen["&amp;W$4&amp;"]"),0)),"")</f>
        <v/>
      </c>
      <c r="X147" t="str">
        <f ca="1">IFERROR(INDEX(tblPunten[Punten],MATCH(tblRenners[[#This Row],[Nr]],INDIRECT("tblUitslagen["&amp;X$4&amp;"]"),0)),"")</f>
        <v/>
      </c>
      <c r="Y147" t="str">
        <f ca="1">IFERROR(INDEX(tblPunten[Punten],MATCH(tblRenners[[#This Row],[Nr]],INDIRECT("tblUitslagen["&amp;Y$4&amp;"]"),0)),"")</f>
        <v/>
      </c>
      <c r="Z147" t="str">
        <f ca="1">IFERROR(INDEX(tblPunten[Punten],MATCH(tblRenners[[#This Row],[Nr]],INDIRECT("tblUitslagen["&amp;Z$4&amp;"]"),0)),"")</f>
        <v/>
      </c>
      <c r="AA147" t="str">
        <f ca="1">IFERROR(INDEX(tblPunten[Punten],MATCH(tblRenners[[#This Row],[Nr]],INDIRECT("tblUitslagen["&amp;AA$4&amp;"]"),0)),"")</f>
        <v/>
      </c>
      <c r="AB147" t="str">
        <f ca="1">IFERROR(INDEX(tblPunten[Punten],MATCH(tblRenners[[#This Row],[Nr]],INDIRECT("tblUitslagen["&amp;AB$4&amp;"]"),0)),"")</f>
        <v/>
      </c>
    </row>
    <row r="148" spans="2:28" x14ac:dyDescent="0.3">
      <c r="B148" t="str">
        <f>INDEX(tblTeams[Naam],MATCH(FLOOR(tblRenners[[#This Row],[Nr]],10),tblTeams[Nr],0))</f>
        <v>Mitchelton-Scott</v>
      </c>
      <c r="C148">
        <v>167</v>
      </c>
      <c r="D148" t="str">
        <f>INDEX(tblTeams[Naam],MATCH(tblRenners[[#This Row],[Nr]],tblTeams[Nr],0))</f>
        <v>Luka Mezgec</v>
      </c>
      <c r="E148" t="str">
        <f>INDEX(tblTeams[Land],MATCH(tblRenners[[#This Row],[Nr]],tblTeams[Nr],0))</f>
        <v>Slovenië</v>
      </c>
      <c r="F148" s="9">
        <f ca="1">SUM(tblRenners[[#This Row],[Etap1]:[Etap21]])</f>
        <v>0</v>
      </c>
      <c r="G148">
        <f ca="1">_xlfn.RANK.EQ(tblRenners[[#This Row],[TotaalPunten]],tblRenners[TotaalPunten])</f>
        <v>27</v>
      </c>
      <c r="H148" t="str">
        <f ca="1">IFERROR(INDEX(tblPunten[Punten],MATCH(tblRenners[[#This Row],[Nr]],INDIRECT("tblUitslagen["&amp;H$4&amp;"]"),0)),"")</f>
        <v/>
      </c>
      <c r="I148" t="str">
        <f ca="1">IFERROR(INDEX(tblPunten[Punten],MATCH(tblRenners[[#This Row],[Nr]],INDIRECT("tblUitslagen["&amp;I$4&amp;"]"),0)),"")</f>
        <v/>
      </c>
      <c r="J148" t="str">
        <f ca="1">IFERROR(INDEX(tblPunten[Punten],MATCH(tblRenners[[#This Row],[Nr]],INDIRECT("tblUitslagen["&amp;J$4&amp;"]"),0)),"")</f>
        <v/>
      </c>
      <c r="K148" t="str">
        <f ca="1">IFERROR(INDEX(tblPunten[Punten],MATCH(tblRenners[[#This Row],[Nr]],INDIRECT("tblUitslagen["&amp;K$4&amp;"]"),0)),"")</f>
        <v/>
      </c>
      <c r="L148" t="str">
        <f ca="1">IFERROR(INDEX(tblPunten[Punten],MATCH(tblRenners[[#This Row],[Nr]],INDIRECT("tblUitslagen["&amp;L$4&amp;"]"),0)),"")</f>
        <v/>
      </c>
      <c r="M148" t="str">
        <f ca="1">IFERROR(INDEX(tblPunten[Punten],MATCH(tblRenners[[#This Row],[Nr]],INDIRECT("tblUitslagen["&amp;M$4&amp;"]"),0)),"")</f>
        <v/>
      </c>
      <c r="N148" t="str">
        <f ca="1">IFERROR(INDEX(tblPunten[Punten],MATCH(tblRenners[[#This Row],[Nr]],INDIRECT("tblUitslagen["&amp;N$4&amp;"]"),0)),"")</f>
        <v/>
      </c>
      <c r="O148" t="str">
        <f ca="1">IFERROR(INDEX(tblPunten[Punten],MATCH(tblRenners[[#This Row],[Nr]],INDIRECT("tblUitslagen["&amp;O$4&amp;"]"),0)),"")</f>
        <v/>
      </c>
      <c r="P148" t="str">
        <f ca="1">IFERROR(INDEX(tblPunten[Punten],MATCH(tblRenners[[#This Row],[Nr]],INDIRECT("tblUitslagen["&amp;P$4&amp;"]"),0)),"")</f>
        <v/>
      </c>
      <c r="Q148" t="str">
        <f ca="1">IFERROR(INDEX(tblPunten[Punten],MATCH(tblRenners[[#This Row],[Nr]],INDIRECT("tblUitslagen["&amp;Q$4&amp;"]"),0)),"")</f>
        <v/>
      </c>
      <c r="R148" t="str">
        <f ca="1">IFERROR(INDEX(tblPunten[Punten],MATCH(tblRenners[[#This Row],[Nr]],INDIRECT("tblUitslagen["&amp;R$4&amp;"]"),0)),"")</f>
        <v/>
      </c>
      <c r="S148" t="str">
        <f ca="1">IFERROR(INDEX(tblPunten[Punten],MATCH(tblRenners[[#This Row],[Nr]],INDIRECT("tblUitslagen["&amp;S$4&amp;"]"),0)),"")</f>
        <v/>
      </c>
      <c r="T148" t="str">
        <f ca="1">IFERROR(INDEX(tblPunten[Punten],MATCH(tblRenners[[#This Row],[Nr]],INDIRECT("tblUitslagen["&amp;T$4&amp;"]"),0)),"")</f>
        <v/>
      </c>
      <c r="U148" t="str">
        <f ca="1">IFERROR(INDEX(tblPunten[Punten],MATCH(tblRenners[[#This Row],[Nr]],INDIRECT("tblUitslagen["&amp;U$4&amp;"]"),0)),"")</f>
        <v/>
      </c>
      <c r="V148" t="str">
        <f ca="1">IFERROR(INDEX(tblPunten[Punten],MATCH(tblRenners[[#This Row],[Nr]],INDIRECT("tblUitslagen["&amp;V$4&amp;"]"),0)),"")</f>
        <v/>
      </c>
      <c r="W148" t="str">
        <f ca="1">IFERROR(INDEX(tblPunten[Punten],MATCH(tblRenners[[#This Row],[Nr]],INDIRECT("tblUitslagen["&amp;W$4&amp;"]"),0)),"")</f>
        <v/>
      </c>
      <c r="X148" t="str">
        <f ca="1">IFERROR(INDEX(tblPunten[Punten],MATCH(tblRenners[[#This Row],[Nr]],INDIRECT("tblUitslagen["&amp;X$4&amp;"]"),0)),"")</f>
        <v/>
      </c>
      <c r="Y148" t="str">
        <f ca="1">IFERROR(INDEX(tblPunten[Punten],MATCH(tblRenners[[#This Row],[Nr]],INDIRECT("tblUitslagen["&amp;Y$4&amp;"]"),0)),"")</f>
        <v/>
      </c>
      <c r="Z148" t="str">
        <f ca="1">IFERROR(INDEX(tblPunten[Punten],MATCH(tblRenners[[#This Row],[Nr]],INDIRECT("tblUitslagen["&amp;Z$4&amp;"]"),0)),"")</f>
        <v/>
      </c>
      <c r="AA148" t="str">
        <f ca="1">IFERROR(INDEX(tblPunten[Punten],MATCH(tblRenners[[#This Row],[Nr]],INDIRECT("tblUitslagen["&amp;AA$4&amp;"]"),0)),"")</f>
        <v/>
      </c>
      <c r="AB148" t="str">
        <f ca="1">IFERROR(INDEX(tblPunten[Punten],MATCH(tblRenners[[#This Row],[Nr]],INDIRECT("tblUitslagen["&amp;AB$4&amp;"]"),0)),"")</f>
        <v/>
      </c>
    </row>
    <row r="149" spans="2:28" x14ac:dyDescent="0.3">
      <c r="B149" t="str">
        <f>INDEX(tblTeams[Naam],MATCH(FLOOR(tblRenners[[#This Row],[Nr]],10),tblTeams[Nr],0))</f>
        <v>Mitchelton-Scott</v>
      </c>
      <c r="C149">
        <v>168</v>
      </c>
      <c r="D149" t="str">
        <f>INDEX(tblTeams[Naam],MATCH(tblRenners[[#This Row],[Nr]],tblTeams[Nr],0))</f>
        <v>Mikel Nieve</v>
      </c>
      <c r="E149" t="str">
        <f>INDEX(tblTeams[Land],MATCH(tblRenners[[#This Row],[Nr]],tblTeams[Nr],0))</f>
        <v>Spanje</v>
      </c>
      <c r="F149" s="9">
        <f ca="1">SUM(tblRenners[[#This Row],[Etap1]:[Etap21]])</f>
        <v>0</v>
      </c>
      <c r="G149">
        <f ca="1">_xlfn.RANK.EQ(tblRenners[[#This Row],[TotaalPunten]],tblRenners[TotaalPunten])</f>
        <v>27</v>
      </c>
      <c r="H149" t="str">
        <f ca="1">IFERROR(INDEX(tblPunten[Punten],MATCH(tblRenners[[#This Row],[Nr]],INDIRECT("tblUitslagen["&amp;H$4&amp;"]"),0)),"")</f>
        <v/>
      </c>
      <c r="I149" t="str">
        <f ca="1">IFERROR(INDEX(tblPunten[Punten],MATCH(tblRenners[[#This Row],[Nr]],INDIRECT("tblUitslagen["&amp;I$4&amp;"]"),0)),"")</f>
        <v/>
      </c>
      <c r="J149" t="str">
        <f ca="1">IFERROR(INDEX(tblPunten[Punten],MATCH(tblRenners[[#This Row],[Nr]],INDIRECT("tblUitslagen["&amp;J$4&amp;"]"),0)),"")</f>
        <v/>
      </c>
      <c r="K149" t="str">
        <f ca="1">IFERROR(INDEX(tblPunten[Punten],MATCH(tblRenners[[#This Row],[Nr]],INDIRECT("tblUitslagen["&amp;K$4&amp;"]"),0)),"")</f>
        <v/>
      </c>
      <c r="L149" t="str">
        <f ca="1">IFERROR(INDEX(tblPunten[Punten],MATCH(tblRenners[[#This Row],[Nr]],INDIRECT("tblUitslagen["&amp;L$4&amp;"]"),0)),"")</f>
        <v/>
      </c>
      <c r="M149" t="str">
        <f ca="1">IFERROR(INDEX(tblPunten[Punten],MATCH(tblRenners[[#This Row],[Nr]],INDIRECT("tblUitslagen["&amp;M$4&amp;"]"),0)),"")</f>
        <v/>
      </c>
      <c r="N149" t="str">
        <f ca="1">IFERROR(INDEX(tblPunten[Punten],MATCH(tblRenners[[#This Row],[Nr]],INDIRECT("tblUitslagen["&amp;N$4&amp;"]"),0)),"")</f>
        <v/>
      </c>
      <c r="O149" t="str">
        <f ca="1">IFERROR(INDEX(tblPunten[Punten],MATCH(tblRenners[[#This Row],[Nr]],INDIRECT("tblUitslagen["&amp;O$4&amp;"]"),0)),"")</f>
        <v/>
      </c>
      <c r="P149" t="str">
        <f ca="1">IFERROR(INDEX(tblPunten[Punten],MATCH(tblRenners[[#This Row],[Nr]],INDIRECT("tblUitslagen["&amp;P$4&amp;"]"),0)),"")</f>
        <v/>
      </c>
      <c r="Q149" t="str">
        <f ca="1">IFERROR(INDEX(tblPunten[Punten],MATCH(tblRenners[[#This Row],[Nr]],INDIRECT("tblUitslagen["&amp;Q$4&amp;"]"),0)),"")</f>
        <v/>
      </c>
      <c r="R149" t="str">
        <f ca="1">IFERROR(INDEX(tblPunten[Punten],MATCH(tblRenners[[#This Row],[Nr]],INDIRECT("tblUitslagen["&amp;R$4&amp;"]"),0)),"")</f>
        <v/>
      </c>
      <c r="S149" t="str">
        <f ca="1">IFERROR(INDEX(tblPunten[Punten],MATCH(tblRenners[[#This Row],[Nr]],INDIRECT("tblUitslagen["&amp;S$4&amp;"]"),0)),"")</f>
        <v/>
      </c>
      <c r="T149" t="str">
        <f ca="1">IFERROR(INDEX(tblPunten[Punten],MATCH(tblRenners[[#This Row],[Nr]],INDIRECT("tblUitslagen["&amp;T$4&amp;"]"),0)),"")</f>
        <v/>
      </c>
      <c r="U149" t="str">
        <f ca="1">IFERROR(INDEX(tblPunten[Punten],MATCH(tblRenners[[#This Row],[Nr]],INDIRECT("tblUitslagen["&amp;U$4&amp;"]"),0)),"")</f>
        <v/>
      </c>
      <c r="V149" t="str">
        <f ca="1">IFERROR(INDEX(tblPunten[Punten],MATCH(tblRenners[[#This Row],[Nr]],INDIRECT("tblUitslagen["&amp;V$4&amp;"]"),0)),"")</f>
        <v/>
      </c>
      <c r="W149" t="str">
        <f ca="1">IFERROR(INDEX(tblPunten[Punten],MATCH(tblRenners[[#This Row],[Nr]],INDIRECT("tblUitslagen["&amp;W$4&amp;"]"),0)),"")</f>
        <v/>
      </c>
      <c r="X149" t="str">
        <f ca="1">IFERROR(INDEX(tblPunten[Punten],MATCH(tblRenners[[#This Row],[Nr]],INDIRECT("tblUitslagen["&amp;X$4&amp;"]"),0)),"")</f>
        <v/>
      </c>
      <c r="Y149" t="str">
        <f ca="1">IFERROR(INDEX(tblPunten[Punten],MATCH(tblRenners[[#This Row],[Nr]],INDIRECT("tblUitslagen["&amp;Y$4&amp;"]"),0)),"")</f>
        <v/>
      </c>
      <c r="Z149" t="str">
        <f ca="1">IFERROR(INDEX(tblPunten[Punten],MATCH(tblRenners[[#This Row],[Nr]],INDIRECT("tblUitslagen["&amp;Z$4&amp;"]"),0)),"")</f>
        <v/>
      </c>
      <c r="AA149" t="str">
        <f ca="1">IFERROR(INDEX(tblPunten[Punten],MATCH(tblRenners[[#This Row],[Nr]],INDIRECT("tblUitslagen["&amp;AA$4&amp;"]"),0)),"")</f>
        <v/>
      </c>
      <c r="AB149" t="str">
        <f ca="1">IFERROR(INDEX(tblPunten[Punten],MATCH(tblRenners[[#This Row],[Nr]],INDIRECT("tblUitslagen["&amp;AB$4&amp;"]"),0)),"")</f>
        <v/>
      </c>
    </row>
    <row r="150" spans="2:28" x14ac:dyDescent="0.3">
      <c r="B150" t="str">
        <f>INDEX(tblTeams[Naam],MATCH(FLOOR(tblRenners[[#This Row],[Nr]],10),tblTeams[Nr],0))</f>
        <v>Israel Start-Up Nation</v>
      </c>
      <c r="C150">
        <v>171</v>
      </c>
      <c r="D150" t="str">
        <f>INDEX(tblTeams[Naam],MATCH(tblRenners[[#This Row],[Nr]],tblTeams[Nr],0))</f>
        <v>Daniel Martin</v>
      </c>
      <c r="E150" t="str">
        <f>INDEX(tblTeams[Land],MATCH(tblRenners[[#This Row],[Nr]],tblTeams[Nr],0))</f>
        <v>Ierland</v>
      </c>
      <c r="F150" s="9">
        <f ca="1">SUM(tblRenners[[#This Row],[Etap1]:[Etap21]])</f>
        <v>0</v>
      </c>
      <c r="G150">
        <f ca="1">_xlfn.RANK.EQ(tblRenners[[#This Row],[TotaalPunten]],tblRenners[TotaalPunten])</f>
        <v>27</v>
      </c>
      <c r="H150" t="str">
        <f ca="1">IFERROR(INDEX(tblPunten[Punten],MATCH(tblRenners[[#This Row],[Nr]],INDIRECT("tblUitslagen["&amp;H$4&amp;"]"),0)),"")</f>
        <v/>
      </c>
      <c r="I150" t="str">
        <f ca="1">IFERROR(INDEX(tblPunten[Punten],MATCH(tblRenners[[#This Row],[Nr]],INDIRECT("tblUitslagen["&amp;I$4&amp;"]"),0)),"")</f>
        <v/>
      </c>
      <c r="J150" t="str">
        <f ca="1">IFERROR(INDEX(tblPunten[Punten],MATCH(tblRenners[[#This Row],[Nr]],INDIRECT("tblUitslagen["&amp;J$4&amp;"]"),0)),"")</f>
        <v/>
      </c>
      <c r="K150" t="str">
        <f ca="1">IFERROR(INDEX(tblPunten[Punten],MATCH(tblRenners[[#This Row],[Nr]],INDIRECT("tblUitslagen["&amp;K$4&amp;"]"),0)),"")</f>
        <v/>
      </c>
      <c r="L150" t="str">
        <f ca="1">IFERROR(INDEX(tblPunten[Punten],MATCH(tblRenners[[#This Row],[Nr]],INDIRECT("tblUitslagen["&amp;L$4&amp;"]"),0)),"")</f>
        <v/>
      </c>
      <c r="M150" t="str">
        <f ca="1">IFERROR(INDEX(tblPunten[Punten],MATCH(tblRenners[[#This Row],[Nr]],INDIRECT("tblUitslagen["&amp;M$4&amp;"]"),0)),"")</f>
        <v/>
      </c>
      <c r="N150" t="str">
        <f ca="1">IFERROR(INDEX(tblPunten[Punten],MATCH(tblRenners[[#This Row],[Nr]],INDIRECT("tblUitslagen["&amp;N$4&amp;"]"),0)),"")</f>
        <v/>
      </c>
      <c r="O150" t="str">
        <f ca="1">IFERROR(INDEX(tblPunten[Punten],MATCH(tblRenners[[#This Row],[Nr]],INDIRECT("tblUitslagen["&amp;O$4&amp;"]"),0)),"")</f>
        <v/>
      </c>
      <c r="P150" t="str">
        <f ca="1">IFERROR(INDEX(tblPunten[Punten],MATCH(tblRenners[[#This Row],[Nr]],INDIRECT("tblUitslagen["&amp;P$4&amp;"]"),0)),"")</f>
        <v/>
      </c>
      <c r="Q150" t="str">
        <f ca="1">IFERROR(INDEX(tblPunten[Punten],MATCH(tblRenners[[#This Row],[Nr]],INDIRECT("tblUitslagen["&amp;Q$4&amp;"]"),0)),"")</f>
        <v/>
      </c>
      <c r="R150" t="str">
        <f ca="1">IFERROR(INDEX(tblPunten[Punten],MATCH(tblRenners[[#This Row],[Nr]],INDIRECT("tblUitslagen["&amp;R$4&amp;"]"),0)),"")</f>
        <v/>
      </c>
      <c r="S150" t="str">
        <f ca="1">IFERROR(INDEX(tblPunten[Punten],MATCH(tblRenners[[#This Row],[Nr]],INDIRECT("tblUitslagen["&amp;S$4&amp;"]"),0)),"")</f>
        <v/>
      </c>
      <c r="T150" t="str">
        <f ca="1">IFERROR(INDEX(tblPunten[Punten],MATCH(tblRenners[[#This Row],[Nr]],INDIRECT("tblUitslagen["&amp;T$4&amp;"]"),0)),"")</f>
        <v/>
      </c>
      <c r="U150" t="str">
        <f ca="1">IFERROR(INDEX(tblPunten[Punten],MATCH(tblRenners[[#This Row],[Nr]],INDIRECT("tblUitslagen["&amp;U$4&amp;"]"),0)),"")</f>
        <v/>
      </c>
      <c r="V150" t="str">
        <f ca="1">IFERROR(INDEX(tblPunten[Punten],MATCH(tblRenners[[#This Row],[Nr]],INDIRECT("tblUitslagen["&amp;V$4&amp;"]"),0)),"")</f>
        <v/>
      </c>
      <c r="W150" t="str">
        <f ca="1">IFERROR(INDEX(tblPunten[Punten],MATCH(tblRenners[[#This Row],[Nr]],INDIRECT("tblUitslagen["&amp;W$4&amp;"]"),0)),"")</f>
        <v/>
      </c>
      <c r="X150" t="str">
        <f ca="1">IFERROR(INDEX(tblPunten[Punten],MATCH(tblRenners[[#This Row],[Nr]],INDIRECT("tblUitslagen["&amp;X$4&amp;"]"),0)),"")</f>
        <v/>
      </c>
      <c r="Y150" t="str">
        <f ca="1">IFERROR(INDEX(tblPunten[Punten],MATCH(tblRenners[[#This Row],[Nr]],INDIRECT("tblUitslagen["&amp;Y$4&amp;"]"),0)),"")</f>
        <v/>
      </c>
      <c r="Z150" t="str">
        <f ca="1">IFERROR(INDEX(tblPunten[Punten],MATCH(tblRenners[[#This Row],[Nr]],INDIRECT("tblUitslagen["&amp;Z$4&amp;"]"),0)),"")</f>
        <v/>
      </c>
      <c r="AA150" t="str">
        <f ca="1">IFERROR(INDEX(tblPunten[Punten],MATCH(tblRenners[[#This Row],[Nr]],INDIRECT("tblUitslagen["&amp;AA$4&amp;"]"),0)),"")</f>
        <v/>
      </c>
      <c r="AB150" t="str">
        <f ca="1">IFERROR(INDEX(tblPunten[Punten],MATCH(tblRenners[[#This Row],[Nr]],INDIRECT("tblUitslagen["&amp;AB$4&amp;"]"),0)),"")</f>
        <v/>
      </c>
    </row>
    <row r="151" spans="2:28" x14ac:dyDescent="0.3">
      <c r="B151" t="str">
        <f>INDEX(tblTeams[Naam],MATCH(FLOOR(tblRenners[[#This Row],[Nr]],10),tblTeams[Nr],0))</f>
        <v>Israel Start-Up Nation</v>
      </c>
      <c r="C151">
        <v>172</v>
      </c>
      <c r="D151" t="str">
        <f>INDEX(tblTeams[Naam],MATCH(tblRenners[[#This Row],[Nr]],tblTeams[Nr],0))</f>
        <v>André Greipel</v>
      </c>
      <c r="E151" t="str">
        <f>INDEX(tblTeams[Land],MATCH(tblRenners[[#This Row],[Nr]],tblTeams[Nr],0))</f>
        <v>Duitsland</v>
      </c>
      <c r="F151" s="9">
        <f ca="1">SUM(tblRenners[[#This Row],[Etap1]:[Etap21]])</f>
        <v>0</v>
      </c>
      <c r="G151">
        <f ca="1">_xlfn.RANK.EQ(tblRenners[[#This Row],[TotaalPunten]],tblRenners[TotaalPunten])</f>
        <v>27</v>
      </c>
      <c r="H151" t="str">
        <f ca="1">IFERROR(INDEX(tblPunten[Punten],MATCH(tblRenners[[#This Row],[Nr]],INDIRECT("tblUitslagen["&amp;H$4&amp;"]"),0)),"")</f>
        <v/>
      </c>
      <c r="I151" t="str">
        <f ca="1">IFERROR(INDEX(tblPunten[Punten],MATCH(tblRenners[[#This Row],[Nr]],INDIRECT("tblUitslagen["&amp;I$4&amp;"]"),0)),"")</f>
        <v/>
      </c>
      <c r="J151" t="str">
        <f ca="1">IFERROR(INDEX(tblPunten[Punten],MATCH(tblRenners[[#This Row],[Nr]],INDIRECT("tblUitslagen["&amp;J$4&amp;"]"),0)),"")</f>
        <v/>
      </c>
      <c r="K151" t="str">
        <f ca="1">IFERROR(INDEX(tblPunten[Punten],MATCH(tblRenners[[#This Row],[Nr]],INDIRECT("tblUitslagen["&amp;K$4&amp;"]"),0)),"")</f>
        <v/>
      </c>
      <c r="L151" t="str">
        <f ca="1">IFERROR(INDEX(tblPunten[Punten],MATCH(tblRenners[[#This Row],[Nr]],INDIRECT("tblUitslagen["&amp;L$4&amp;"]"),0)),"")</f>
        <v/>
      </c>
      <c r="M151" t="str">
        <f ca="1">IFERROR(INDEX(tblPunten[Punten],MATCH(tblRenners[[#This Row],[Nr]],INDIRECT("tblUitslagen["&amp;M$4&amp;"]"),0)),"")</f>
        <v/>
      </c>
      <c r="N151" t="str">
        <f ca="1">IFERROR(INDEX(tblPunten[Punten],MATCH(tblRenners[[#This Row],[Nr]],INDIRECT("tblUitslagen["&amp;N$4&amp;"]"),0)),"")</f>
        <v/>
      </c>
      <c r="O151" t="str">
        <f ca="1">IFERROR(INDEX(tblPunten[Punten],MATCH(tblRenners[[#This Row],[Nr]],INDIRECT("tblUitslagen["&amp;O$4&amp;"]"),0)),"")</f>
        <v/>
      </c>
      <c r="P151" t="str">
        <f ca="1">IFERROR(INDEX(tblPunten[Punten],MATCH(tblRenners[[#This Row],[Nr]],INDIRECT("tblUitslagen["&amp;P$4&amp;"]"),0)),"")</f>
        <v/>
      </c>
      <c r="Q151" t="str">
        <f ca="1">IFERROR(INDEX(tblPunten[Punten],MATCH(tblRenners[[#This Row],[Nr]],INDIRECT("tblUitslagen["&amp;Q$4&amp;"]"),0)),"")</f>
        <v/>
      </c>
      <c r="R151" t="str">
        <f ca="1">IFERROR(INDEX(tblPunten[Punten],MATCH(tblRenners[[#This Row],[Nr]],INDIRECT("tblUitslagen["&amp;R$4&amp;"]"),0)),"")</f>
        <v/>
      </c>
      <c r="S151" t="str">
        <f ca="1">IFERROR(INDEX(tblPunten[Punten],MATCH(tblRenners[[#This Row],[Nr]],INDIRECT("tblUitslagen["&amp;S$4&amp;"]"),0)),"")</f>
        <v/>
      </c>
      <c r="T151" t="str">
        <f ca="1">IFERROR(INDEX(tblPunten[Punten],MATCH(tblRenners[[#This Row],[Nr]],INDIRECT("tblUitslagen["&amp;T$4&amp;"]"),0)),"")</f>
        <v/>
      </c>
      <c r="U151" t="str">
        <f ca="1">IFERROR(INDEX(tblPunten[Punten],MATCH(tblRenners[[#This Row],[Nr]],INDIRECT("tblUitslagen["&amp;U$4&amp;"]"),0)),"")</f>
        <v/>
      </c>
      <c r="V151" t="str">
        <f ca="1">IFERROR(INDEX(tblPunten[Punten],MATCH(tblRenners[[#This Row],[Nr]],INDIRECT("tblUitslagen["&amp;V$4&amp;"]"),0)),"")</f>
        <v/>
      </c>
      <c r="W151" t="str">
        <f ca="1">IFERROR(INDEX(tblPunten[Punten],MATCH(tblRenners[[#This Row],[Nr]],INDIRECT("tblUitslagen["&amp;W$4&amp;"]"),0)),"")</f>
        <v/>
      </c>
      <c r="X151" t="str">
        <f ca="1">IFERROR(INDEX(tblPunten[Punten],MATCH(tblRenners[[#This Row],[Nr]],INDIRECT("tblUitslagen["&amp;X$4&amp;"]"),0)),"")</f>
        <v/>
      </c>
      <c r="Y151" t="str">
        <f ca="1">IFERROR(INDEX(tblPunten[Punten],MATCH(tblRenners[[#This Row],[Nr]],INDIRECT("tblUitslagen["&amp;Y$4&amp;"]"),0)),"")</f>
        <v/>
      </c>
      <c r="Z151" t="str">
        <f ca="1">IFERROR(INDEX(tblPunten[Punten],MATCH(tblRenners[[#This Row],[Nr]],INDIRECT("tblUitslagen["&amp;Z$4&amp;"]"),0)),"")</f>
        <v/>
      </c>
      <c r="AA151" t="str">
        <f ca="1">IFERROR(INDEX(tblPunten[Punten],MATCH(tblRenners[[#This Row],[Nr]],INDIRECT("tblUitslagen["&amp;AA$4&amp;"]"),0)),"")</f>
        <v/>
      </c>
      <c r="AB151" t="str">
        <f ca="1">IFERROR(INDEX(tblPunten[Punten],MATCH(tblRenners[[#This Row],[Nr]],INDIRECT("tblUitslagen["&amp;AB$4&amp;"]"),0)),"")</f>
        <v/>
      </c>
    </row>
    <row r="152" spans="2:28" x14ac:dyDescent="0.3">
      <c r="B152" t="str">
        <f>INDEX(tblTeams[Naam],MATCH(FLOOR(tblRenners[[#This Row],[Nr]],10),tblTeams[Nr],0))</f>
        <v>Israel Start-Up Nation</v>
      </c>
      <c r="C152">
        <v>173</v>
      </c>
      <c r="D152" t="str">
        <f>INDEX(tblTeams[Naam],MATCH(tblRenners[[#This Row],[Nr]],tblTeams[Nr],0))</f>
        <v>Ben Hermans</v>
      </c>
      <c r="E152" t="str">
        <f>INDEX(tblTeams[Land],MATCH(tblRenners[[#This Row],[Nr]],tblTeams[Nr],0))</f>
        <v>België</v>
      </c>
      <c r="F152" s="9">
        <f ca="1">SUM(tblRenners[[#This Row],[Etap1]:[Etap21]])</f>
        <v>0</v>
      </c>
      <c r="G152">
        <f ca="1">_xlfn.RANK.EQ(tblRenners[[#This Row],[TotaalPunten]],tblRenners[TotaalPunten])</f>
        <v>27</v>
      </c>
      <c r="H152" t="str">
        <f ca="1">IFERROR(INDEX(tblPunten[Punten],MATCH(tblRenners[[#This Row],[Nr]],INDIRECT("tblUitslagen["&amp;H$4&amp;"]"),0)),"")</f>
        <v/>
      </c>
      <c r="I152" t="str">
        <f ca="1">IFERROR(INDEX(tblPunten[Punten],MATCH(tblRenners[[#This Row],[Nr]],INDIRECT("tblUitslagen["&amp;I$4&amp;"]"),0)),"")</f>
        <v/>
      </c>
      <c r="J152" t="str">
        <f ca="1">IFERROR(INDEX(tblPunten[Punten],MATCH(tblRenners[[#This Row],[Nr]],INDIRECT("tblUitslagen["&amp;J$4&amp;"]"),0)),"")</f>
        <v/>
      </c>
      <c r="K152" t="str">
        <f ca="1">IFERROR(INDEX(tblPunten[Punten],MATCH(tblRenners[[#This Row],[Nr]],INDIRECT("tblUitslagen["&amp;K$4&amp;"]"),0)),"")</f>
        <v/>
      </c>
      <c r="L152" t="str">
        <f ca="1">IFERROR(INDEX(tblPunten[Punten],MATCH(tblRenners[[#This Row],[Nr]],INDIRECT("tblUitslagen["&amp;L$4&amp;"]"),0)),"")</f>
        <v/>
      </c>
      <c r="M152" t="str">
        <f ca="1">IFERROR(INDEX(tblPunten[Punten],MATCH(tblRenners[[#This Row],[Nr]],INDIRECT("tblUitslagen["&amp;M$4&amp;"]"),0)),"")</f>
        <v/>
      </c>
      <c r="N152" t="str">
        <f ca="1">IFERROR(INDEX(tblPunten[Punten],MATCH(tblRenners[[#This Row],[Nr]],INDIRECT("tblUitslagen["&amp;N$4&amp;"]"),0)),"")</f>
        <v/>
      </c>
      <c r="O152" t="str">
        <f ca="1">IFERROR(INDEX(tblPunten[Punten],MATCH(tblRenners[[#This Row],[Nr]],INDIRECT("tblUitslagen["&amp;O$4&amp;"]"),0)),"")</f>
        <v/>
      </c>
      <c r="P152" t="str">
        <f ca="1">IFERROR(INDEX(tblPunten[Punten],MATCH(tblRenners[[#This Row],[Nr]],INDIRECT("tblUitslagen["&amp;P$4&amp;"]"),0)),"")</f>
        <v/>
      </c>
      <c r="Q152" t="str">
        <f ca="1">IFERROR(INDEX(tblPunten[Punten],MATCH(tblRenners[[#This Row],[Nr]],INDIRECT("tblUitslagen["&amp;Q$4&amp;"]"),0)),"")</f>
        <v/>
      </c>
      <c r="R152" t="str">
        <f ca="1">IFERROR(INDEX(tblPunten[Punten],MATCH(tblRenners[[#This Row],[Nr]],INDIRECT("tblUitslagen["&amp;R$4&amp;"]"),0)),"")</f>
        <v/>
      </c>
      <c r="S152" t="str">
        <f ca="1">IFERROR(INDEX(tblPunten[Punten],MATCH(tblRenners[[#This Row],[Nr]],INDIRECT("tblUitslagen["&amp;S$4&amp;"]"),0)),"")</f>
        <v/>
      </c>
      <c r="T152" t="str">
        <f ca="1">IFERROR(INDEX(tblPunten[Punten],MATCH(tblRenners[[#This Row],[Nr]],INDIRECT("tblUitslagen["&amp;T$4&amp;"]"),0)),"")</f>
        <v/>
      </c>
      <c r="U152" t="str">
        <f ca="1">IFERROR(INDEX(tblPunten[Punten],MATCH(tblRenners[[#This Row],[Nr]],INDIRECT("tblUitslagen["&amp;U$4&amp;"]"),0)),"")</f>
        <v/>
      </c>
      <c r="V152" t="str">
        <f ca="1">IFERROR(INDEX(tblPunten[Punten],MATCH(tblRenners[[#This Row],[Nr]],INDIRECT("tblUitslagen["&amp;V$4&amp;"]"),0)),"")</f>
        <v/>
      </c>
      <c r="W152" t="str">
        <f ca="1">IFERROR(INDEX(tblPunten[Punten],MATCH(tblRenners[[#This Row],[Nr]],INDIRECT("tblUitslagen["&amp;W$4&amp;"]"),0)),"")</f>
        <v/>
      </c>
      <c r="X152" t="str">
        <f ca="1">IFERROR(INDEX(tblPunten[Punten],MATCH(tblRenners[[#This Row],[Nr]],INDIRECT("tblUitslagen["&amp;X$4&amp;"]"),0)),"")</f>
        <v/>
      </c>
      <c r="Y152" t="str">
        <f ca="1">IFERROR(INDEX(tblPunten[Punten],MATCH(tblRenners[[#This Row],[Nr]],INDIRECT("tblUitslagen["&amp;Y$4&amp;"]"),0)),"")</f>
        <v/>
      </c>
      <c r="Z152" t="str">
        <f ca="1">IFERROR(INDEX(tblPunten[Punten],MATCH(tblRenners[[#This Row],[Nr]],INDIRECT("tblUitslagen["&amp;Z$4&amp;"]"),0)),"")</f>
        <v/>
      </c>
      <c r="AA152" t="str">
        <f ca="1">IFERROR(INDEX(tblPunten[Punten],MATCH(tblRenners[[#This Row],[Nr]],INDIRECT("tblUitslagen["&amp;AA$4&amp;"]"),0)),"")</f>
        <v/>
      </c>
      <c r="AB152" t="str">
        <f ca="1">IFERROR(INDEX(tblPunten[Punten],MATCH(tblRenners[[#This Row],[Nr]],INDIRECT("tblUitslagen["&amp;AB$4&amp;"]"),0)),"")</f>
        <v/>
      </c>
    </row>
    <row r="153" spans="2:28" x14ac:dyDescent="0.3">
      <c r="B153" t="str">
        <f>INDEX(tblTeams[Naam],MATCH(FLOOR(tblRenners[[#This Row],[Nr]],10),tblTeams[Nr],0))</f>
        <v>Israel Start-Up Nation</v>
      </c>
      <c r="C153">
        <v>175</v>
      </c>
      <c r="D153" t="str">
        <f>INDEX(tblTeams[Naam],MATCH(tblRenners[[#This Row],[Nr]],tblTeams[Nr],0))</f>
        <v>Krists Neilands</v>
      </c>
      <c r="E153" t="str">
        <f>INDEX(tblTeams[Land],MATCH(tblRenners[[#This Row],[Nr]],tblTeams[Nr],0))</f>
        <v>Letland</v>
      </c>
      <c r="F153" s="9">
        <f ca="1">SUM(tblRenners[[#This Row],[Etap1]:[Etap21]])</f>
        <v>0</v>
      </c>
      <c r="G153">
        <f ca="1">_xlfn.RANK.EQ(tblRenners[[#This Row],[TotaalPunten]],tblRenners[TotaalPunten])</f>
        <v>27</v>
      </c>
      <c r="H153" t="str">
        <f ca="1">IFERROR(INDEX(tblPunten[Punten],MATCH(tblRenners[[#This Row],[Nr]],INDIRECT("tblUitslagen["&amp;H$4&amp;"]"),0)),"")</f>
        <v/>
      </c>
      <c r="I153" t="str">
        <f ca="1">IFERROR(INDEX(tblPunten[Punten],MATCH(tblRenners[[#This Row],[Nr]],INDIRECT("tblUitslagen["&amp;I$4&amp;"]"),0)),"")</f>
        <v/>
      </c>
      <c r="J153" t="str">
        <f ca="1">IFERROR(INDEX(tblPunten[Punten],MATCH(tblRenners[[#This Row],[Nr]],INDIRECT("tblUitslagen["&amp;J$4&amp;"]"),0)),"")</f>
        <v/>
      </c>
      <c r="K153" t="str">
        <f ca="1">IFERROR(INDEX(tblPunten[Punten],MATCH(tblRenners[[#This Row],[Nr]],INDIRECT("tblUitslagen["&amp;K$4&amp;"]"),0)),"")</f>
        <v/>
      </c>
      <c r="L153" t="str">
        <f ca="1">IFERROR(INDEX(tblPunten[Punten],MATCH(tblRenners[[#This Row],[Nr]],INDIRECT("tblUitslagen["&amp;L$4&amp;"]"),0)),"")</f>
        <v/>
      </c>
      <c r="M153" t="str">
        <f ca="1">IFERROR(INDEX(tblPunten[Punten],MATCH(tblRenners[[#This Row],[Nr]],INDIRECT("tblUitslagen["&amp;M$4&amp;"]"),0)),"")</f>
        <v/>
      </c>
      <c r="N153" t="str">
        <f ca="1">IFERROR(INDEX(tblPunten[Punten],MATCH(tblRenners[[#This Row],[Nr]],INDIRECT("tblUitslagen["&amp;N$4&amp;"]"),0)),"")</f>
        <v/>
      </c>
      <c r="O153" t="str">
        <f ca="1">IFERROR(INDEX(tblPunten[Punten],MATCH(tblRenners[[#This Row],[Nr]],INDIRECT("tblUitslagen["&amp;O$4&amp;"]"),0)),"")</f>
        <v/>
      </c>
      <c r="P153" t="str">
        <f ca="1">IFERROR(INDEX(tblPunten[Punten],MATCH(tblRenners[[#This Row],[Nr]],INDIRECT("tblUitslagen["&amp;P$4&amp;"]"),0)),"")</f>
        <v/>
      </c>
      <c r="Q153" t="str">
        <f ca="1">IFERROR(INDEX(tblPunten[Punten],MATCH(tblRenners[[#This Row],[Nr]],INDIRECT("tblUitslagen["&amp;Q$4&amp;"]"),0)),"")</f>
        <v/>
      </c>
      <c r="R153" t="str">
        <f ca="1">IFERROR(INDEX(tblPunten[Punten],MATCH(tblRenners[[#This Row],[Nr]],INDIRECT("tblUitslagen["&amp;R$4&amp;"]"),0)),"")</f>
        <v/>
      </c>
      <c r="S153" t="str">
        <f ca="1">IFERROR(INDEX(tblPunten[Punten],MATCH(tblRenners[[#This Row],[Nr]],INDIRECT("tblUitslagen["&amp;S$4&amp;"]"),0)),"")</f>
        <v/>
      </c>
      <c r="T153" t="str">
        <f ca="1">IFERROR(INDEX(tblPunten[Punten],MATCH(tblRenners[[#This Row],[Nr]],INDIRECT("tblUitslagen["&amp;T$4&amp;"]"),0)),"")</f>
        <v/>
      </c>
      <c r="U153" t="str">
        <f ca="1">IFERROR(INDEX(tblPunten[Punten],MATCH(tblRenners[[#This Row],[Nr]],INDIRECT("tblUitslagen["&amp;U$4&amp;"]"),0)),"")</f>
        <v/>
      </c>
      <c r="V153" t="str">
        <f ca="1">IFERROR(INDEX(tblPunten[Punten],MATCH(tblRenners[[#This Row],[Nr]],INDIRECT("tblUitslagen["&amp;V$4&amp;"]"),0)),"")</f>
        <v/>
      </c>
      <c r="W153" t="str">
        <f ca="1">IFERROR(INDEX(tblPunten[Punten],MATCH(tblRenners[[#This Row],[Nr]],INDIRECT("tblUitslagen["&amp;W$4&amp;"]"),0)),"")</f>
        <v/>
      </c>
      <c r="X153" t="str">
        <f ca="1">IFERROR(INDEX(tblPunten[Punten],MATCH(tblRenners[[#This Row],[Nr]],INDIRECT("tblUitslagen["&amp;X$4&amp;"]"),0)),"")</f>
        <v/>
      </c>
      <c r="Y153" t="str">
        <f ca="1">IFERROR(INDEX(tblPunten[Punten],MATCH(tblRenners[[#This Row],[Nr]],INDIRECT("tblUitslagen["&amp;Y$4&amp;"]"),0)),"")</f>
        <v/>
      </c>
      <c r="Z153" t="str">
        <f ca="1">IFERROR(INDEX(tblPunten[Punten],MATCH(tblRenners[[#This Row],[Nr]],INDIRECT("tblUitslagen["&amp;Z$4&amp;"]"),0)),"")</f>
        <v/>
      </c>
      <c r="AA153" t="str">
        <f ca="1">IFERROR(INDEX(tblPunten[Punten],MATCH(tblRenners[[#This Row],[Nr]],INDIRECT("tblUitslagen["&amp;AA$4&amp;"]"),0)),"")</f>
        <v/>
      </c>
      <c r="AB153" t="str">
        <f ca="1">IFERROR(INDEX(tblPunten[Punten],MATCH(tblRenners[[#This Row],[Nr]],INDIRECT("tblUitslagen["&amp;AB$4&amp;"]"),0)),"")</f>
        <v/>
      </c>
    </row>
    <row r="154" spans="2:28" x14ac:dyDescent="0.3">
      <c r="B154" t="str">
        <f>INDEX(tblTeams[Naam],MATCH(FLOOR(tblRenners[[#This Row],[Nr]],10),tblTeams[Nr],0))</f>
        <v>Israel Start-Up Nation</v>
      </c>
      <c r="C154">
        <v>176</v>
      </c>
      <c r="D154" t="str">
        <f>INDEX(tblTeams[Naam],MATCH(tblRenners[[#This Row],[Nr]],tblTeams[Nr],0))</f>
        <v>Guy Niv</v>
      </c>
      <c r="E154" t="str">
        <f>INDEX(tblTeams[Land],MATCH(tblRenners[[#This Row],[Nr]],tblTeams[Nr],0))</f>
        <v>Israël</v>
      </c>
      <c r="F154" s="9">
        <f ca="1">SUM(tblRenners[[#This Row],[Etap1]:[Etap21]])</f>
        <v>0</v>
      </c>
      <c r="G154">
        <f ca="1">_xlfn.RANK.EQ(tblRenners[[#This Row],[TotaalPunten]],tblRenners[TotaalPunten])</f>
        <v>27</v>
      </c>
      <c r="H154" t="str">
        <f ca="1">IFERROR(INDEX(tblPunten[Punten],MATCH(tblRenners[[#This Row],[Nr]],INDIRECT("tblUitslagen["&amp;H$4&amp;"]"),0)),"")</f>
        <v/>
      </c>
      <c r="I154" t="str">
        <f ca="1">IFERROR(INDEX(tblPunten[Punten],MATCH(tblRenners[[#This Row],[Nr]],INDIRECT("tblUitslagen["&amp;I$4&amp;"]"),0)),"")</f>
        <v/>
      </c>
      <c r="J154" t="str">
        <f ca="1">IFERROR(INDEX(tblPunten[Punten],MATCH(tblRenners[[#This Row],[Nr]],INDIRECT("tblUitslagen["&amp;J$4&amp;"]"),0)),"")</f>
        <v/>
      </c>
      <c r="K154" t="str">
        <f ca="1">IFERROR(INDEX(tblPunten[Punten],MATCH(tblRenners[[#This Row],[Nr]],INDIRECT("tblUitslagen["&amp;K$4&amp;"]"),0)),"")</f>
        <v/>
      </c>
      <c r="L154" t="str">
        <f ca="1">IFERROR(INDEX(tblPunten[Punten],MATCH(tblRenners[[#This Row],[Nr]],INDIRECT("tblUitslagen["&amp;L$4&amp;"]"),0)),"")</f>
        <v/>
      </c>
      <c r="M154" t="str">
        <f ca="1">IFERROR(INDEX(tblPunten[Punten],MATCH(tblRenners[[#This Row],[Nr]],INDIRECT("tblUitslagen["&amp;M$4&amp;"]"),0)),"")</f>
        <v/>
      </c>
      <c r="N154" t="str">
        <f ca="1">IFERROR(INDEX(tblPunten[Punten],MATCH(tblRenners[[#This Row],[Nr]],INDIRECT("tblUitslagen["&amp;N$4&amp;"]"),0)),"")</f>
        <v/>
      </c>
      <c r="O154" t="str">
        <f ca="1">IFERROR(INDEX(tblPunten[Punten],MATCH(tblRenners[[#This Row],[Nr]],INDIRECT("tblUitslagen["&amp;O$4&amp;"]"),0)),"")</f>
        <v/>
      </c>
      <c r="P154" t="str">
        <f ca="1">IFERROR(INDEX(tblPunten[Punten],MATCH(tblRenners[[#This Row],[Nr]],INDIRECT("tblUitslagen["&amp;P$4&amp;"]"),0)),"")</f>
        <v/>
      </c>
      <c r="Q154" t="str">
        <f ca="1">IFERROR(INDEX(tblPunten[Punten],MATCH(tblRenners[[#This Row],[Nr]],INDIRECT("tblUitslagen["&amp;Q$4&amp;"]"),0)),"")</f>
        <v/>
      </c>
      <c r="R154" t="str">
        <f ca="1">IFERROR(INDEX(tblPunten[Punten],MATCH(tblRenners[[#This Row],[Nr]],INDIRECT("tblUitslagen["&amp;R$4&amp;"]"),0)),"")</f>
        <v/>
      </c>
      <c r="S154" t="str">
        <f ca="1">IFERROR(INDEX(tblPunten[Punten],MATCH(tblRenners[[#This Row],[Nr]],INDIRECT("tblUitslagen["&amp;S$4&amp;"]"),0)),"")</f>
        <v/>
      </c>
      <c r="T154" t="str">
        <f ca="1">IFERROR(INDEX(tblPunten[Punten],MATCH(tblRenners[[#This Row],[Nr]],INDIRECT("tblUitslagen["&amp;T$4&amp;"]"),0)),"")</f>
        <v/>
      </c>
      <c r="U154" t="str">
        <f ca="1">IFERROR(INDEX(tblPunten[Punten],MATCH(tblRenners[[#This Row],[Nr]],INDIRECT("tblUitslagen["&amp;U$4&amp;"]"),0)),"")</f>
        <v/>
      </c>
      <c r="V154" t="str">
        <f ca="1">IFERROR(INDEX(tblPunten[Punten],MATCH(tblRenners[[#This Row],[Nr]],INDIRECT("tblUitslagen["&amp;V$4&amp;"]"),0)),"")</f>
        <v/>
      </c>
      <c r="W154" t="str">
        <f ca="1">IFERROR(INDEX(tblPunten[Punten],MATCH(tblRenners[[#This Row],[Nr]],INDIRECT("tblUitslagen["&amp;W$4&amp;"]"),0)),"")</f>
        <v/>
      </c>
      <c r="X154" t="str">
        <f ca="1">IFERROR(INDEX(tblPunten[Punten],MATCH(tblRenners[[#This Row],[Nr]],INDIRECT("tblUitslagen["&amp;X$4&amp;"]"),0)),"")</f>
        <v/>
      </c>
      <c r="Y154" t="str">
        <f ca="1">IFERROR(INDEX(tblPunten[Punten],MATCH(tblRenners[[#This Row],[Nr]],INDIRECT("tblUitslagen["&amp;Y$4&amp;"]"),0)),"")</f>
        <v/>
      </c>
      <c r="Z154" t="str">
        <f ca="1">IFERROR(INDEX(tblPunten[Punten],MATCH(tblRenners[[#This Row],[Nr]],INDIRECT("tblUitslagen["&amp;Z$4&amp;"]"),0)),"")</f>
        <v/>
      </c>
      <c r="AA154" t="str">
        <f ca="1">IFERROR(INDEX(tblPunten[Punten],MATCH(tblRenners[[#This Row],[Nr]],INDIRECT("tblUitslagen["&amp;AA$4&amp;"]"),0)),"")</f>
        <v/>
      </c>
      <c r="AB154" t="str">
        <f ca="1">IFERROR(INDEX(tblPunten[Punten],MATCH(tblRenners[[#This Row],[Nr]],INDIRECT("tblUitslagen["&amp;AB$4&amp;"]"),0)),"")</f>
        <v/>
      </c>
    </row>
    <row r="155" spans="2:28" x14ac:dyDescent="0.3">
      <c r="B155" t="str">
        <f>INDEX(tblTeams[Naam],MATCH(FLOOR(tblRenners[[#This Row],[Nr]],10),tblTeams[Nr],0))</f>
        <v>Israel Start-Up Nation</v>
      </c>
      <c r="C155">
        <v>177</v>
      </c>
      <c r="D155" t="str">
        <f>INDEX(tblTeams[Naam],MATCH(tblRenners[[#This Row],[Nr]],tblTeams[Nr],0))</f>
        <v>Nils Politt</v>
      </c>
      <c r="E155" t="str">
        <f>INDEX(tblTeams[Land],MATCH(tblRenners[[#This Row],[Nr]],tblTeams[Nr],0))</f>
        <v>Duitsland</v>
      </c>
      <c r="F155" s="9">
        <f ca="1">SUM(tblRenners[[#This Row],[Etap1]:[Etap21]])</f>
        <v>0</v>
      </c>
      <c r="G155">
        <f ca="1">_xlfn.RANK.EQ(tblRenners[[#This Row],[TotaalPunten]],tblRenners[TotaalPunten])</f>
        <v>27</v>
      </c>
      <c r="H155" t="str">
        <f ca="1">IFERROR(INDEX(tblPunten[Punten],MATCH(tblRenners[[#This Row],[Nr]],INDIRECT("tblUitslagen["&amp;H$4&amp;"]"),0)),"")</f>
        <v/>
      </c>
      <c r="I155" t="str">
        <f ca="1">IFERROR(INDEX(tblPunten[Punten],MATCH(tblRenners[[#This Row],[Nr]],INDIRECT("tblUitslagen["&amp;I$4&amp;"]"),0)),"")</f>
        <v/>
      </c>
      <c r="J155" t="str">
        <f ca="1">IFERROR(INDEX(tblPunten[Punten],MATCH(tblRenners[[#This Row],[Nr]],INDIRECT("tblUitslagen["&amp;J$4&amp;"]"),0)),"")</f>
        <v/>
      </c>
      <c r="K155" t="str">
        <f ca="1">IFERROR(INDEX(tblPunten[Punten],MATCH(tblRenners[[#This Row],[Nr]],INDIRECT("tblUitslagen["&amp;K$4&amp;"]"),0)),"")</f>
        <v/>
      </c>
      <c r="L155" t="str">
        <f ca="1">IFERROR(INDEX(tblPunten[Punten],MATCH(tblRenners[[#This Row],[Nr]],INDIRECT("tblUitslagen["&amp;L$4&amp;"]"),0)),"")</f>
        <v/>
      </c>
      <c r="M155" t="str">
        <f ca="1">IFERROR(INDEX(tblPunten[Punten],MATCH(tblRenners[[#This Row],[Nr]],INDIRECT("tblUitslagen["&amp;M$4&amp;"]"),0)),"")</f>
        <v/>
      </c>
      <c r="N155" t="str">
        <f ca="1">IFERROR(INDEX(tblPunten[Punten],MATCH(tblRenners[[#This Row],[Nr]],INDIRECT("tblUitslagen["&amp;N$4&amp;"]"),0)),"")</f>
        <v/>
      </c>
      <c r="O155" t="str">
        <f ca="1">IFERROR(INDEX(tblPunten[Punten],MATCH(tblRenners[[#This Row],[Nr]],INDIRECT("tblUitslagen["&amp;O$4&amp;"]"),0)),"")</f>
        <v/>
      </c>
      <c r="P155" t="str">
        <f ca="1">IFERROR(INDEX(tblPunten[Punten],MATCH(tblRenners[[#This Row],[Nr]],INDIRECT("tblUitslagen["&amp;P$4&amp;"]"),0)),"")</f>
        <v/>
      </c>
      <c r="Q155" t="str">
        <f ca="1">IFERROR(INDEX(tblPunten[Punten],MATCH(tblRenners[[#This Row],[Nr]],INDIRECT("tblUitslagen["&amp;Q$4&amp;"]"),0)),"")</f>
        <v/>
      </c>
      <c r="R155" t="str">
        <f ca="1">IFERROR(INDEX(tblPunten[Punten],MATCH(tblRenners[[#This Row],[Nr]],INDIRECT("tblUitslagen["&amp;R$4&amp;"]"),0)),"")</f>
        <v/>
      </c>
      <c r="S155" t="str">
        <f ca="1">IFERROR(INDEX(tblPunten[Punten],MATCH(tblRenners[[#This Row],[Nr]],INDIRECT("tblUitslagen["&amp;S$4&amp;"]"),0)),"")</f>
        <v/>
      </c>
      <c r="T155" t="str">
        <f ca="1">IFERROR(INDEX(tblPunten[Punten],MATCH(tblRenners[[#This Row],[Nr]],INDIRECT("tblUitslagen["&amp;T$4&amp;"]"),0)),"")</f>
        <v/>
      </c>
      <c r="U155" t="str">
        <f ca="1">IFERROR(INDEX(tblPunten[Punten],MATCH(tblRenners[[#This Row],[Nr]],INDIRECT("tblUitslagen["&amp;U$4&amp;"]"),0)),"")</f>
        <v/>
      </c>
      <c r="V155" t="str">
        <f ca="1">IFERROR(INDEX(tblPunten[Punten],MATCH(tblRenners[[#This Row],[Nr]],INDIRECT("tblUitslagen["&amp;V$4&amp;"]"),0)),"")</f>
        <v/>
      </c>
      <c r="W155" t="str">
        <f ca="1">IFERROR(INDEX(tblPunten[Punten],MATCH(tblRenners[[#This Row],[Nr]],INDIRECT("tblUitslagen["&amp;W$4&amp;"]"),0)),"")</f>
        <v/>
      </c>
      <c r="X155" t="str">
        <f ca="1">IFERROR(INDEX(tblPunten[Punten],MATCH(tblRenners[[#This Row],[Nr]],INDIRECT("tblUitslagen["&amp;X$4&amp;"]"),0)),"")</f>
        <v/>
      </c>
      <c r="Y155" t="str">
        <f ca="1">IFERROR(INDEX(tblPunten[Punten],MATCH(tblRenners[[#This Row],[Nr]],INDIRECT("tblUitslagen["&amp;Y$4&amp;"]"),0)),"")</f>
        <v/>
      </c>
      <c r="Z155" t="str">
        <f ca="1">IFERROR(INDEX(tblPunten[Punten],MATCH(tblRenners[[#This Row],[Nr]],INDIRECT("tblUitslagen["&amp;Z$4&amp;"]"),0)),"")</f>
        <v/>
      </c>
      <c r="AA155" t="str">
        <f ca="1">IFERROR(INDEX(tblPunten[Punten],MATCH(tblRenners[[#This Row],[Nr]],INDIRECT("tblUitslagen["&amp;AA$4&amp;"]"),0)),"")</f>
        <v/>
      </c>
      <c r="AB155" t="str">
        <f ca="1">IFERROR(INDEX(tblPunten[Punten],MATCH(tblRenners[[#This Row],[Nr]],INDIRECT("tblUitslagen["&amp;AB$4&amp;"]"),0)),"")</f>
        <v/>
      </c>
    </row>
    <row r="156" spans="2:28" x14ac:dyDescent="0.3">
      <c r="B156" t="str">
        <f>INDEX(tblTeams[Naam],MATCH(FLOOR(tblRenners[[#This Row],[Nr]],10),tblTeams[Nr],0))</f>
        <v>Israel Start-Up Nation</v>
      </c>
      <c r="C156">
        <v>178</v>
      </c>
      <c r="D156" t="str">
        <f>INDEX(tblTeams[Naam],MATCH(tblRenners[[#This Row],[Nr]],tblTeams[Nr],0))</f>
        <v>Tom Van Asbroeck</v>
      </c>
      <c r="E156" t="str">
        <f>INDEX(tblTeams[Land],MATCH(tblRenners[[#This Row],[Nr]],tblTeams[Nr],0))</f>
        <v>België</v>
      </c>
      <c r="F156" s="9">
        <f ca="1">SUM(tblRenners[[#This Row],[Etap1]:[Etap21]])</f>
        <v>0</v>
      </c>
      <c r="G156">
        <f ca="1">_xlfn.RANK.EQ(tblRenners[[#This Row],[TotaalPunten]],tblRenners[TotaalPunten])</f>
        <v>27</v>
      </c>
      <c r="H156" t="str">
        <f ca="1">IFERROR(INDEX(tblPunten[Punten],MATCH(tblRenners[[#This Row],[Nr]],INDIRECT("tblUitslagen["&amp;H$4&amp;"]"),0)),"")</f>
        <v/>
      </c>
      <c r="I156" t="str">
        <f ca="1">IFERROR(INDEX(tblPunten[Punten],MATCH(tblRenners[[#This Row],[Nr]],INDIRECT("tblUitslagen["&amp;I$4&amp;"]"),0)),"")</f>
        <v/>
      </c>
      <c r="J156" t="str">
        <f ca="1">IFERROR(INDEX(tblPunten[Punten],MATCH(tblRenners[[#This Row],[Nr]],INDIRECT("tblUitslagen["&amp;J$4&amp;"]"),0)),"")</f>
        <v/>
      </c>
      <c r="K156" t="str">
        <f ca="1">IFERROR(INDEX(tblPunten[Punten],MATCH(tblRenners[[#This Row],[Nr]],INDIRECT("tblUitslagen["&amp;K$4&amp;"]"),0)),"")</f>
        <v/>
      </c>
      <c r="L156" t="str">
        <f ca="1">IFERROR(INDEX(tblPunten[Punten],MATCH(tblRenners[[#This Row],[Nr]],INDIRECT("tblUitslagen["&amp;L$4&amp;"]"),0)),"")</f>
        <v/>
      </c>
      <c r="M156" t="str">
        <f ca="1">IFERROR(INDEX(tblPunten[Punten],MATCH(tblRenners[[#This Row],[Nr]],INDIRECT("tblUitslagen["&amp;M$4&amp;"]"),0)),"")</f>
        <v/>
      </c>
      <c r="N156" t="str">
        <f ca="1">IFERROR(INDEX(tblPunten[Punten],MATCH(tblRenners[[#This Row],[Nr]],INDIRECT("tblUitslagen["&amp;N$4&amp;"]"),0)),"")</f>
        <v/>
      </c>
      <c r="O156" t="str">
        <f ca="1">IFERROR(INDEX(tblPunten[Punten],MATCH(tblRenners[[#This Row],[Nr]],INDIRECT("tblUitslagen["&amp;O$4&amp;"]"),0)),"")</f>
        <v/>
      </c>
      <c r="P156" t="str">
        <f ca="1">IFERROR(INDEX(tblPunten[Punten],MATCH(tblRenners[[#This Row],[Nr]],INDIRECT("tblUitslagen["&amp;P$4&amp;"]"),0)),"")</f>
        <v/>
      </c>
      <c r="Q156" t="str">
        <f ca="1">IFERROR(INDEX(tblPunten[Punten],MATCH(tblRenners[[#This Row],[Nr]],INDIRECT("tblUitslagen["&amp;Q$4&amp;"]"),0)),"")</f>
        <v/>
      </c>
      <c r="R156" t="str">
        <f ca="1">IFERROR(INDEX(tblPunten[Punten],MATCH(tblRenners[[#This Row],[Nr]],INDIRECT("tblUitslagen["&amp;R$4&amp;"]"),0)),"")</f>
        <v/>
      </c>
      <c r="S156" t="str">
        <f ca="1">IFERROR(INDEX(tblPunten[Punten],MATCH(tblRenners[[#This Row],[Nr]],INDIRECT("tblUitslagen["&amp;S$4&amp;"]"),0)),"")</f>
        <v/>
      </c>
      <c r="T156" t="str">
        <f ca="1">IFERROR(INDEX(tblPunten[Punten],MATCH(tblRenners[[#This Row],[Nr]],INDIRECT("tblUitslagen["&amp;T$4&amp;"]"),0)),"")</f>
        <v/>
      </c>
      <c r="U156" t="str">
        <f ca="1">IFERROR(INDEX(tblPunten[Punten],MATCH(tblRenners[[#This Row],[Nr]],INDIRECT("tblUitslagen["&amp;U$4&amp;"]"),0)),"")</f>
        <v/>
      </c>
      <c r="V156" t="str">
        <f ca="1">IFERROR(INDEX(tblPunten[Punten],MATCH(tblRenners[[#This Row],[Nr]],INDIRECT("tblUitslagen["&amp;V$4&amp;"]"),0)),"")</f>
        <v/>
      </c>
      <c r="W156" t="str">
        <f ca="1">IFERROR(INDEX(tblPunten[Punten],MATCH(tblRenners[[#This Row],[Nr]],INDIRECT("tblUitslagen["&amp;W$4&amp;"]"),0)),"")</f>
        <v/>
      </c>
      <c r="X156" t="str">
        <f ca="1">IFERROR(INDEX(tblPunten[Punten],MATCH(tblRenners[[#This Row],[Nr]],INDIRECT("tblUitslagen["&amp;X$4&amp;"]"),0)),"")</f>
        <v/>
      </c>
      <c r="Y156" t="str">
        <f ca="1">IFERROR(INDEX(tblPunten[Punten],MATCH(tblRenners[[#This Row],[Nr]],INDIRECT("tblUitslagen["&amp;Y$4&amp;"]"),0)),"")</f>
        <v/>
      </c>
      <c r="Z156" t="str">
        <f ca="1">IFERROR(INDEX(tblPunten[Punten],MATCH(tblRenners[[#This Row],[Nr]],INDIRECT("tblUitslagen["&amp;Z$4&amp;"]"),0)),"")</f>
        <v/>
      </c>
      <c r="AA156" t="str">
        <f ca="1">IFERROR(INDEX(tblPunten[Punten],MATCH(tblRenners[[#This Row],[Nr]],INDIRECT("tblUitslagen["&amp;AA$4&amp;"]"),0)),"")</f>
        <v/>
      </c>
      <c r="AB156" t="str">
        <f ca="1">IFERROR(INDEX(tblPunten[Punten],MATCH(tblRenners[[#This Row],[Nr]],INDIRECT("tblUitslagen["&amp;AB$4&amp;"]"),0)),"")</f>
        <v/>
      </c>
    </row>
    <row r="157" spans="2:28" x14ac:dyDescent="0.3">
      <c r="B157" t="str">
        <f>INDEX(tblTeams[Naam],MATCH(FLOOR(tblRenners[[#This Row],[Nr]],10),tblTeams[Nr],0))</f>
        <v>Total Direct Energie</v>
      </c>
      <c r="C157">
        <v>182</v>
      </c>
      <c r="D157" t="str">
        <f>INDEX(tblTeams[Naam],MATCH(tblRenners[[#This Row],[Nr]],tblTeams[Nr],0))</f>
        <v>Mathieu Burgaudeau</v>
      </c>
      <c r="E157" t="str">
        <f>INDEX(tblTeams[Land],MATCH(tblRenners[[#This Row],[Nr]],tblTeams[Nr],0))</f>
        <v>Frankrijk</v>
      </c>
      <c r="F157" s="9">
        <f ca="1">SUM(tblRenners[[#This Row],[Etap1]:[Etap21]])</f>
        <v>0</v>
      </c>
      <c r="G157">
        <f ca="1">_xlfn.RANK.EQ(tblRenners[[#This Row],[TotaalPunten]],tblRenners[TotaalPunten])</f>
        <v>27</v>
      </c>
      <c r="H157" t="str">
        <f ca="1">IFERROR(INDEX(tblPunten[Punten],MATCH(tblRenners[[#This Row],[Nr]],INDIRECT("tblUitslagen["&amp;H$4&amp;"]"),0)),"")</f>
        <v/>
      </c>
      <c r="I157" t="str">
        <f ca="1">IFERROR(INDEX(tblPunten[Punten],MATCH(tblRenners[[#This Row],[Nr]],INDIRECT("tblUitslagen["&amp;I$4&amp;"]"),0)),"")</f>
        <v/>
      </c>
      <c r="J157" t="str">
        <f ca="1">IFERROR(INDEX(tblPunten[Punten],MATCH(tblRenners[[#This Row],[Nr]],INDIRECT("tblUitslagen["&amp;J$4&amp;"]"),0)),"")</f>
        <v/>
      </c>
      <c r="K157" t="str">
        <f ca="1">IFERROR(INDEX(tblPunten[Punten],MATCH(tblRenners[[#This Row],[Nr]],INDIRECT("tblUitslagen["&amp;K$4&amp;"]"),0)),"")</f>
        <v/>
      </c>
      <c r="L157" t="str">
        <f ca="1">IFERROR(INDEX(tblPunten[Punten],MATCH(tblRenners[[#This Row],[Nr]],INDIRECT("tblUitslagen["&amp;L$4&amp;"]"),0)),"")</f>
        <v/>
      </c>
      <c r="M157" t="str">
        <f ca="1">IFERROR(INDEX(tblPunten[Punten],MATCH(tblRenners[[#This Row],[Nr]],INDIRECT("tblUitslagen["&amp;M$4&amp;"]"),0)),"")</f>
        <v/>
      </c>
      <c r="N157" t="str">
        <f ca="1">IFERROR(INDEX(tblPunten[Punten],MATCH(tblRenners[[#This Row],[Nr]],INDIRECT("tblUitslagen["&amp;N$4&amp;"]"),0)),"")</f>
        <v/>
      </c>
      <c r="O157" t="str">
        <f ca="1">IFERROR(INDEX(tblPunten[Punten],MATCH(tblRenners[[#This Row],[Nr]],INDIRECT("tblUitslagen["&amp;O$4&amp;"]"),0)),"")</f>
        <v/>
      </c>
      <c r="P157" t="str">
        <f ca="1">IFERROR(INDEX(tblPunten[Punten],MATCH(tblRenners[[#This Row],[Nr]],INDIRECT("tblUitslagen["&amp;P$4&amp;"]"),0)),"")</f>
        <v/>
      </c>
      <c r="Q157" t="str">
        <f ca="1">IFERROR(INDEX(tblPunten[Punten],MATCH(tblRenners[[#This Row],[Nr]],INDIRECT("tblUitslagen["&amp;Q$4&amp;"]"),0)),"")</f>
        <v/>
      </c>
      <c r="R157" t="str">
        <f ca="1">IFERROR(INDEX(tblPunten[Punten],MATCH(tblRenners[[#This Row],[Nr]],INDIRECT("tblUitslagen["&amp;R$4&amp;"]"),0)),"")</f>
        <v/>
      </c>
      <c r="S157" t="str">
        <f ca="1">IFERROR(INDEX(tblPunten[Punten],MATCH(tblRenners[[#This Row],[Nr]],INDIRECT("tblUitslagen["&amp;S$4&amp;"]"),0)),"")</f>
        <v/>
      </c>
      <c r="T157" t="str">
        <f ca="1">IFERROR(INDEX(tblPunten[Punten],MATCH(tblRenners[[#This Row],[Nr]],INDIRECT("tblUitslagen["&amp;T$4&amp;"]"),0)),"")</f>
        <v/>
      </c>
      <c r="U157" t="str">
        <f ca="1">IFERROR(INDEX(tblPunten[Punten],MATCH(tblRenners[[#This Row],[Nr]],INDIRECT("tblUitslagen["&amp;U$4&amp;"]"),0)),"")</f>
        <v/>
      </c>
      <c r="V157" t="str">
        <f ca="1">IFERROR(INDEX(tblPunten[Punten],MATCH(tblRenners[[#This Row],[Nr]],INDIRECT("tblUitslagen["&amp;V$4&amp;"]"),0)),"")</f>
        <v/>
      </c>
      <c r="W157" t="str">
        <f ca="1">IFERROR(INDEX(tblPunten[Punten],MATCH(tblRenners[[#This Row],[Nr]],INDIRECT("tblUitslagen["&amp;W$4&amp;"]"),0)),"")</f>
        <v/>
      </c>
      <c r="X157" t="str">
        <f ca="1">IFERROR(INDEX(tblPunten[Punten],MATCH(tblRenners[[#This Row],[Nr]],INDIRECT("tblUitslagen["&amp;X$4&amp;"]"),0)),"")</f>
        <v/>
      </c>
      <c r="Y157" t="str">
        <f ca="1">IFERROR(INDEX(tblPunten[Punten],MATCH(tblRenners[[#This Row],[Nr]],INDIRECT("tblUitslagen["&amp;Y$4&amp;"]"),0)),"")</f>
        <v/>
      </c>
      <c r="Z157" t="str">
        <f ca="1">IFERROR(INDEX(tblPunten[Punten],MATCH(tblRenners[[#This Row],[Nr]],INDIRECT("tblUitslagen["&amp;Z$4&amp;"]"),0)),"")</f>
        <v/>
      </c>
      <c r="AA157" t="str">
        <f ca="1">IFERROR(INDEX(tblPunten[Punten],MATCH(tblRenners[[#This Row],[Nr]],INDIRECT("tblUitslagen["&amp;AA$4&amp;"]"),0)),"")</f>
        <v/>
      </c>
      <c r="AB157" t="str">
        <f ca="1">IFERROR(INDEX(tblPunten[Punten],MATCH(tblRenners[[#This Row],[Nr]],INDIRECT("tblUitslagen["&amp;AB$4&amp;"]"),0)),"")</f>
        <v/>
      </c>
    </row>
    <row r="158" spans="2:28" x14ac:dyDescent="0.3">
      <c r="B158" t="str">
        <f>INDEX(tblTeams[Naam],MATCH(FLOOR(tblRenners[[#This Row],[Nr]],10),tblTeams[Nr],0))</f>
        <v>Total Direct Energie</v>
      </c>
      <c r="C158">
        <v>183</v>
      </c>
      <c r="D158" t="str">
        <f>INDEX(tblTeams[Naam],MATCH(tblRenners[[#This Row],[Nr]],tblTeams[Nr],0))</f>
        <v>Lilian Calmejane</v>
      </c>
      <c r="E158" t="str">
        <f>INDEX(tblTeams[Land],MATCH(tblRenners[[#This Row],[Nr]],tblTeams[Nr],0))</f>
        <v>Frankrijk</v>
      </c>
      <c r="F158" s="9">
        <f ca="1">SUM(tblRenners[[#This Row],[Etap1]:[Etap21]])</f>
        <v>0</v>
      </c>
      <c r="G158">
        <f ca="1">_xlfn.RANK.EQ(tblRenners[[#This Row],[TotaalPunten]],tblRenners[TotaalPunten])</f>
        <v>27</v>
      </c>
      <c r="H158" t="str">
        <f ca="1">IFERROR(INDEX(tblPunten[Punten],MATCH(tblRenners[[#This Row],[Nr]],INDIRECT("tblUitslagen["&amp;H$4&amp;"]"),0)),"")</f>
        <v/>
      </c>
      <c r="I158" t="str">
        <f ca="1">IFERROR(INDEX(tblPunten[Punten],MATCH(tblRenners[[#This Row],[Nr]],INDIRECT("tblUitslagen["&amp;I$4&amp;"]"),0)),"")</f>
        <v/>
      </c>
      <c r="J158" t="str">
        <f ca="1">IFERROR(INDEX(tblPunten[Punten],MATCH(tblRenners[[#This Row],[Nr]],INDIRECT("tblUitslagen["&amp;J$4&amp;"]"),0)),"")</f>
        <v/>
      </c>
      <c r="K158" t="str">
        <f ca="1">IFERROR(INDEX(tblPunten[Punten],MATCH(tblRenners[[#This Row],[Nr]],INDIRECT("tblUitslagen["&amp;K$4&amp;"]"),0)),"")</f>
        <v/>
      </c>
      <c r="L158" t="str">
        <f ca="1">IFERROR(INDEX(tblPunten[Punten],MATCH(tblRenners[[#This Row],[Nr]],INDIRECT("tblUitslagen["&amp;L$4&amp;"]"),0)),"")</f>
        <v/>
      </c>
      <c r="M158" t="str">
        <f ca="1">IFERROR(INDEX(tblPunten[Punten],MATCH(tblRenners[[#This Row],[Nr]],INDIRECT("tblUitslagen["&amp;M$4&amp;"]"),0)),"")</f>
        <v/>
      </c>
      <c r="N158" t="str">
        <f ca="1">IFERROR(INDEX(tblPunten[Punten],MATCH(tblRenners[[#This Row],[Nr]],INDIRECT("tblUitslagen["&amp;N$4&amp;"]"),0)),"")</f>
        <v/>
      </c>
      <c r="O158" t="str">
        <f ca="1">IFERROR(INDEX(tblPunten[Punten],MATCH(tblRenners[[#This Row],[Nr]],INDIRECT("tblUitslagen["&amp;O$4&amp;"]"),0)),"")</f>
        <v/>
      </c>
      <c r="P158" t="str">
        <f ca="1">IFERROR(INDEX(tblPunten[Punten],MATCH(tblRenners[[#This Row],[Nr]],INDIRECT("tblUitslagen["&amp;P$4&amp;"]"),0)),"")</f>
        <v/>
      </c>
      <c r="Q158" t="str">
        <f ca="1">IFERROR(INDEX(tblPunten[Punten],MATCH(tblRenners[[#This Row],[Nr]],INDIRECT("tblUitslagen["&amp;Q$4&amp;"]"),0)),"")</f>
        <v/>
      </c>
      <c r="R158" t="str">
        <f ca="1">IFERROR(INDEX(tblPunten[Punten],MATCH(tblRenners[[#This Row],[Nr]],INDIRECT("tblUitslagen["&amp;R$4&amp;"]"),0)),"")</f>
        <v/>
      </c>
      <c r="S158" t="str">
        <f ca="1">IFERROR(INDEX(tblPunten[Punten],MATCH(tblRenners[[#This Row],[Nr]],INDIRECT("tblUitslagen["&amp;S$4&amp;"]"),0)),"")</f>
        <v/>
      </c>
      <c r="T158" t="str">
        <f ca="1">IFERROR(INDEX(tblPunten[Punten],MATCH(tblRenners[[#This Row],[Nr]],INDIRECT("tblUitslagen["&amp;T$4&amp;"]"),0)),"")</f>
        <v/>
      </c>
      <c r="U158" t="str">
        <f ca="1">IFERROR(INDEX(tblPunten[Punten],MATCH(tblRenners[[#This Row],[Nr]],INDIRECT("tblUitslagen["&amp;U$4&amp;"]"),0)),"")</f>
        <v/>
      </c>
      <c r="V158" t="str">
        <f ca="1">IFERROR(INDEX(tblPunten[Punten],MATCH(tblRenners[[#This Row],[Nr]],INDIRECT("tblUitslagen["&amp;V$4&amp;"]"),0)),"")</f>
        <v/>
      </c>
      <c r="W158" t="str">
        <f ca="1">IFERROR(INDEX(tblPunten[Punten],MATCH(tblRenners[[#This Row],[Nr]],INDIRECT("tblUitslagen["&amp;W$4&amp;"]"),0)),"")</f>
        <v/>
      </c>
      <c r="X158" t="str">
        <f ca="1">IFERROR(INDEX(tblPunten[Punten],MATCH(tblRenners[[#This Row],[Nr]],INDIRECT("tblUitslagen["&amp;X$4&amp;"]"),0)),"")</f>
        <v/>
      </c>
      <c r="Y158" t="str">
        <f ca="1">IFERROR(INDEX(tblPunten[Punten],MATCH(tblRenners[[#This Row],[Nr]],INDIRECT("tblUitslagen["&amp;Y$4&amp;"]"),0)),"")</f>
        <v/>
      </c>
      <c r="Z158" t="str">
        <f ca="1">IFERROR(INDEX(tblPunten[Punten],MATCH(tblRenners[[#This Row],[Nr]],INDIRECT("tblUitslagen["&amp;Z$4&amp;"]"),0)),"")</f>
        <v/>
      </c>
      <c r="AA158" t="str">
        <f ca="1">IFERROR(INDEX(tblPunten[Punten],MATCH(tblRenners[[#This Row],[Nr]],INDIRECT("tblUitslagen["&amp;AA$4&amp;"]"),0)),"")</f>
        <v/>
      </c>
      <c r="AB158" t="str">
        <f ca="1">IFERROR(INDEX(tblPunten[Punten],MATCH(tblRenners[[#This Row],[Nr]],INDIRECT("tblUitslagen["&amp;AB$4&amp;"]"),0)),"")</f>
        <v/>
      </c>
    </row>
    <row r="159" spans="2:28" x14ac:dyDescent="0.3">
      <c r="B159" t="str">
        <f>INDEX(tblTeams[Naam],MATCH(FLOOR(tblRenners[[#This Row],[Nr]],10),tblTeams[Nr],0))</f>
        <v>Total Direct Energie</v>
      </c>
      <c r="C159">
        <v>184</v>
      </c>
      <c r="D159" t="str">
        <f>INDEX(tblTeams[Naam],MATCH(tblRenners[[#This Row],[Nr]],tblTeams[Nr],0))</f>
        <v>Jérôme Cousin</v>
      </c>
      <c r="E159" t="str">
        <f>INDEX(tblTeams[Land],MATCH(tblRenners[[#This Row],[Nr]],tblTeams[Nr],0))</f>
        <v>Frankrijk</v>
      </c>
      <c r="F159" s="9">
        <f ca="1">SUM(tblRenners[[#This Row],[Etap1]:[Etap21]])</f>
        <v>0</v>
      </c>
      <c r="G159">
        <f ca="1">_xlfn.RANK.EQ(tblRenners[[#This Row],[TotaalPunten]],tblRenners[TotaalPunten])</f>
        <v>27</v>
      </c>
      <c r="H159" t="str">
        <f ca="1">IFERROR(INDEX(tblPunten[Punten],MATCH(tblRenners[[#This Row],[Nr]],INDIRECT("tblUitslagen["&amp;H$4&amp;"]"),0)),"")</f>
        <v/>
      </c>
      <c r="I159" t="str">
        <f ca="1">IFERROR(INDEX(tblPunten[Punten],MATCH(tblRenners[[#This Row],[Nr]],INDIRECT("tblUitslagen["&amp;I$4&amp;"]"),0)),"")</f>
        <v/>
      </c>
      <c r="J159" t="str">
        <f ca="1">IFERROR(INDEX(tblPunten[Punten],MATCH(tblRenners[[#This Row],[Nr]],INDIRECT("tblUitslagen["&amp;J$4&amp;"]"),0)),"")</f>
        <v/>
      </c>
      <c r="K159" t="str">
        <f ca="1">IFERROR(INDEX(tblPunten[Punten],MATCH(tblRenners[[#This Row],[Nr]],INDIRECT("tblUitslagen["&amp;K$4&amp;"]"),0)),"")</f>
        <v/>
      </c>
      <c r="L159" t="str">
        <f ca="1">IFERROR(INDEX(tblPunten[Punten],MATCH(tblRenners[[#This Row],[Nr]],INDIRECT("tblUitslagen["&amp;L$4&amp;"]"),0)),"")</f>
        <v/>
      </c>
      <c r="M159" t="str">
        <f ca="1">IFERROR(INDEX(tblPunten[Punten],MATCH(tblRenners[[#This Row],[Nr]],INDIRECT("tblUitslagen["&amp;M$4&amp;"]"),0)),"")</f>
        <v/>
      </c>
      <c r="N159" t="str">
        <f ca="1">IFERROR(INDEX(tblPunten[Punten],MATCH(tblRenners[[#This Row],[Nr]],INDIRECT("tblUitslagen["&amp;N$4&amp;"]"),0)),"")</f>
        <v/>
      </c>
      <c r="O159" t="str">
        <f ca="1">IFERROR(INDEX(tblPunten[Punten],MATCH(tblRenners[[#This Row],[Nr]],INDIRECT("tblUitslagen["&amp;O$4&amp;"]"),0)),"")</f>
        <v/>
      </c>
      <c r="P159" t="str">
        <f ca="1">IFERROR(INDEX(tblPunten[Punten],MATCH(tblRenners[[#This Row],[Nr]],INDIRECT("tblUitslagen["&amp;P$4&amp;"]"),0)),"")</f>
        <v/>
      </c>
      <c r="Q159" t="str">
        <f ca="1">IFERROR(INDEX(tblPunten[Punten],MATCH(tblRenners[[#This Row],[Nr]],INDIRECT("tblUitslagen["&amp;Q$4&amp;"]"),0)),"")</f>
        <v/>
      </c>
      <c r="R159" t="str">
        <f ca="1">IFERROR(INDEX(tblPunten[Punten],MATCH(tblRenners[[#This Row],[Nr]],INDIRECT("tblUitslagen["&amp;R$4&amp;"]"),0)),"")</f>
        <v/>
      </c>
      <c r="S159" t="str">
        <f ca="1">IFERROR(INDEX(tblPunten[Punten],MATCH(tblRenners[[#This Row],[Nr]],INDIRECT("tblUitslagen["&amp;S$4&amp;"]"),0)),"")</f>
        <v/>
      </c>
      <c r="T159" t="str">
        <f ca="1">IFERROR(INDEX(tblPunten[Punten],MATCH(tblRenners[[#This Row],[Nr]],INDIRECT("tblUitslagen["&amp;T$4&amp;"]"),0)),"")</f>
        <v/>
      </c>
      <c r="U159" t="str">
        <f ca="1">IFERROR(INDEX(tblPunten[Punten],MATCH(tblRenners[[#This Row],[Nr]],INDIRECT("tblUitslagen["&amp;U$4&amp;"]"),0)),"")</f>
        <v/>
      </c>
      <c r="V159" t="str">
        <f ca="1">IFERROR(INDEX(tblPunten[Punten],MATCH(tblRenners[[#This Row],[Nr]],INDIRECT("tblUitslagen["&amp;V$4&amp;"]"),0)),"")</f>
        <v/>
      </c>
      <c r="W159" t="str">
        <f ca="1">IFERROR(INDEX(tblPunten[Punten],MATCH(tblRenners[[#This Row],[Nr]],INDIRECT("tblUitslagen["&amp;W$4&amp;"]"),0)),"")</f>
        <v/>
      </c>
      <c r="X159" t="str">
        <f ca="1">IFERROR(INDEX(tblPunten[Punten],MATCH(tblRenners[[#This Row],[Nr]],INDIRECT("tblUitslagen["&amp;X$4&amp;"]"),0)),"")</f>
        <v/>
      </c>
      <c r="Y159" t="str">
        <f ca="1">IFERROR(INDEX(tblPunten[Punten],MATCH(tblRenners[[#This Row],[Nr]],INDIRECT("tblUitslagen["&amp;Y$4&amp;"]"),0)),"")</f>
        <v/>
      </c>
      <c r="Z159" t="str">
        <f ca="1">IFERROR(INDEX(tblPunten[Punten],MATCH(tblRenners[[#This Row],[Nr]],INDIRECT("tblUitslagen["&amp;Z$4&amp;"]"),0)),"")</f>
        <v/>
      </c>
      <c r="AA159" t="str">
        <f ca="1">IFERROR(INDEX(tblPunten[Punten],MATCH(tblRenners[[#This Row],[Nr]],INDIRECT("tblUitslagen["&amp;AA$4&amp;"]"),0)),"")</f>
        <v/>
      </c>
      <c r="AB159" t="str">
        <f ca="1">IFERROR(INDEX(tblPunten[Punten],MATCH(tblRenners[[#This Row],[Nr]],INDIRECT("tblUitslagen["&amp;AB$4&amp;"]"),0)),"")</f>
        <v/>
      </c>
    </row>
    <row r="160" spans="2:28" x14ac:dyDescent="0.3">
      <c r="B160" t="str">
        <f>INDEX(tblTeams[Naam],MATCH(FLOOR(tblRenners[[#This Row],[Nr]],10),tblTeams[Nr],0))</f>
        <v>Total Direct Energie</v>
      </c>
      <c r="C160">
        <v>185</v>
      </c>
      <c r="D160" t="str">
        <f>INDEX(tblTeams[Naam],MATCH(tblRenners[[#This Row],[Nr]],tblTeams[Nr],0))</f>
        <v>Fabien Grellier</v>
      </c>
      <c r="E160" t="str">
        <f>INDEX(tblTeams[Land],MATCH(tblRenners[[#This Row],[Nr]],tblTeams[Nr],0))</f>
        <v>Frankrijk</v>
      </c>
      <c r="F160" s="9">
        <f ca="1">SUM(tblRenners[[#This Row],[Etap1]:[Etap21]])</f>
        <v>0</v>
      </c>
      <c r="G160">
        <f ca="1">_xlfn.RANK.EQ(tblRenners[[#This Row],[TotaalPunten]],tblRenners[TotaalPunten])</f>
        <v>27</v>
      </c>
      <c r="H160" t="str">
        <f ca="1">IFERROR(INDEX(tblPunten[Punten],MATCH(tblRenners[[#This Row],[Nr]],INDIRECT("tblUitslagen["&amp;H$4&amp;"]"),0)),"")</f>
        <v/>
      </c>
      <c r="I160" t="str">
        <f ca="1">IFERROR(INDEX(tblPunten[Punten],MATCH(tblRenners[[#This Row],[Nr]],INDIRECT("tblUitslagen["&amp;I$4&amp;"]"),0)),"")</f>
        <v/>
      </c>
      <c r="J160" t="str">
        <f ca="1">IFERROR(INDEX(tblPunten[Punten],MATCH(tblRenners[[#This Row],[Nr]],INDIRECT("tblUitslagen["&amp;J$4&amp;"]"),0)),"")</f>
        <v/>
      </c>
      <c r="K160" t="str">
        <f ca="1">IFERROR(INDEX(tblPunten[Punten],MATCH(tblRenners[[#This Row],[Nr]],INDIRECT("tblUitslagen["&amp;K$4&amp;"]"),0)),"")</f>
        <v/>
      </c>
      <c r="L160" t="str">
        <f ca="1">IFERROR(INDEX(tblPunten[Punten],MATCH(tblRenners[[#This Row],[Nr]],INDIRECT("tblUitslagen["&amp;L$4&amp;"]"),0)),"")</f>
        <v/>
      </c>
      <c r="M160" t="str">
        <f ca="1">IFERROR(INDEX(tblPunten[Punten],MATCH(tblRenners[[#This Row],[Nr]],INDIRECT("tblUitslagen["&amp;M$4&amp;"]"),0)),"")</f>
        <v/>
      </c>
      <c r="N160" t="str">
        <f ca="1">IFERROR(INDEX(tblPunten[Punten],MATCH(tblRenners[[#This Row],[Nr]],INDIRECT("tblUitslagen["&amp;N$4&amp;"]"),0)),"")</f>
        <v/>
      </c>
      <c r="O160" t="str">
        <f ca="1">IFERROR(INDEX(tblPunten[Punten],MATCH(tblRenners[[#This Row],[Nr]],INDIRECT("tblUitslagen["&amp;O$4&amp;"]"),0)),"")</f>
        <v/>
      </c>
      <c r="P160" t="str">
        <f ca="1">IFERROR(INDEX(tblPunten[Punten],MATCH(tblRenners[[#This Row],[Nr]],INDIRECT("tblUitslagen["&amp;P$4&amp;"]"),0)),"")</f>
        <v/>
      </c>
      <c r="Q160" t="str">
        <f ca="1">IFERROR(INDEX(tblPunten[Punten],MATCH(tblRenners[[#This Row],[Nr]],INDIRECT("tblUitslagen["&amp;Q$4&amp;"]"),0)),"")</f>
        <v/>
      </c>
      <c r="R160" t="str">
        <f ca="1">IFERROR(INDEX(tblPunten[Punten],MATCH(tblRenners[[#This Row],[Nr]],INDIRECT("tblUitslagen["&amp;R$4&amp;"]"),0)),"")</f>
        <v/>
      </c>
      <c r="S160" t="str">
        <f ca="1">IFERROR(INDEX(tblPunten[Punten],MATCH(tblRenners[[#This Row],[Nr]],INDIRECT("tblUitslagen["&amp;S$4&amp;"]"),0)),"")</f>
        <v/>
      </c>
      <c r="T160" t="str">
        <f ca="1">IFERROR(INDEX(tblPunten[Punten],MATCH(tblRenners[[#This Row],[Nr]],INDIRECT("tblUitslagen["&amp;T$4&amp;"]"),0)),"")</f>
        <v/>
      </c>
      <c r="U160" t="str">
        <f ca="1">IFERROR(INDEX(tblPunten[Punten],MATCH(tblRenners[[#This Row],[Nr]],INDIRECT("tblUitslagen["&amp;U$4&amp;"]"),0)),"")</f>
        <v/>
      </c>
      <c r="V160" t="str">
        <f ca="1">IFERROR(INDEX(tblPunten[Punten],MATCH(tblRenners[[#This Row],[Nr]],INDIRECT("tblUitslagen["&amp;V$4&amp;"]"),0)),"")</f>
        <v/>
      </c>
      <c r="W160" t="str">
        <f ca="1">IFERROR(INDEX(tblPunten[Punten],MATCH(tblRenners[[#This Row],[Nr]],INDIRECT("tblUitslagen["&amp;W$4&amp;"]"),0)),"")</f>
        <v/>
      </c>
      <c r="X160" t="str">
        <f ca="1">IFERROR(INDEX(tblPunten[Punten],MATCH(tblRenners[[#This Row],[Nr]],INDIRECT("tblUitslagen["&amp;X$4&amp;"]"),0)),"")</f>
        <v/>
      </c>
      <c r="Y160" t="str">
        <f ca="1">IFERROR(INDEX(tblPunten[Punten],MATCH(tblRenners[[#This Row],[Nr]],INDIRECT("tblUitslagen["&amp;Y$4&amp;"]"),0)),"")</f>
        <v/>
      </c>
      <c r="Z160" t="str">
        <f ca="1">IFERROR(INDEX(tblPunten[Punten],MATCH(tblRenners[[#This Row],[Nr]],INDIRECT("tblUitslagen["&amp;Z$4&amp;"]"),0)),"")</f>
        <v/>
      </c>
      <c r="AA160" t="str">
        <f ca="1">IFERROR(INDEX(tblPunten[Punten],MATCH(tblRenners[[#This Row],[Nr]],INDIRECT("tblUitslagen["&amp;AA$4&amp;"]"),0)),"")</f>
        <v/>
      </c>
      <c r="AB160" t="str">
        <f ca="1">IFERROR(INDEX(tblPunten[Punten],MATCH(tblRenners[[#This Row],[Nr]],INDIRECT("tblUitslagen["&amp;AB$4&amp;"]"),0)),"")</f>
        <v/>
      </c>
    </row>
    <row r="161" spans="2:28" x14ac:dyDescent="0.3">
      <c r="B161" t="str">
        <f>INDEX(tblTeams[Naam],MATCH(FLOOR(tblRenners[[#This Row],[Nr]],10),tblTeams[Nr],0))</f>
        <v>Total Direct Energie</v>
      </c>
      <c r="C161">
        <v>186</v>
      </c>
      <c r="D161" t="str">
        <f>INDEX(tblTeams[Naam],MATCH(tblRenners[[#This Row],[Nr]],tblTeams[Nr],0))</f>
        <v>Romain Sicard</v>
      </c>
      <c r="E161" t="str">
        <f>INDEX(tblTeams[Land],MATCH(tblRenners[[#This Row],[Nr]],tblTeams[Nr],0))</f>
        <v>Frankrijk</v>
      </c>
      <c r="F161" s="9">
        <f ca="1">SUM(tblRenners[[#This Row],[Etap1]:[Etap21]])</f>
        <v>0</v>
      </c>
      <c r="G161">
        <f ca="1">_xlfn.RANK.EQ(tblRenners[[#This Row],[TotaalPunten]],tblRenners[TotaalPunten])</f>
        <v>27</v>
      </c>
      <c r="H161" t="str">
        <f ca="1">IFERROR(INDEX(tblPunten[Punten],MATCH(tblRenners[[#This Row],[Nr]],INDIRECT("tblUitslagen["&amp;H$4&amp;"]"),0)),"")</f>
        <v/>
      </c>
      <c r="I161" t="str">
        <f ca="1">IFERROR(INDEX(tblPunten[Punten],MATCH(tblRenners[[#This Row],[Nr]],INDIRECT("tblUitslagen["&amp;I$4&amp;"]"),0)),"")</f>
        <v/>
      </c>
      <c r="J161" t="str">
        <f ca="1">IFERROR(INDEX(tblPunten[Punten],MATCH(tblRenners[[#This Row],[Nr]],INDIRECT("tblUitslagen["&amp;J$4&amp;"]"),0)),"")</f>
        <v/>
      </c>
      <c r="K161" t="str">
        <f ca="1">IFERROR(INDEX(tblPunten[Punten],MATCH(tblRenners[[#This Row],[Nr]],INDIRECT("tblUitslagen["&amp;K$4&amp;"]"),0)),"")</f>
        <v/>
      </c>
      <c r="L161" t="str">
        <f ca="1">IFERROR(INDEX(tblPunten[Punten],MATCH(tblRenners[[#This Row],[Nr]],INDIRECT("tblUitslagen["&amp;L$4&amp;"]"),0)),"")</f>
        <v/>
      </c>
      <c r="M161" t="str">
        <f ca="1">IFERROR(INDEX(tblPunten[Punten],MATCH(tblRenners[[#This Row],[Nr]],INDIRECT("tblUitslagen["&amp;M$4&amp;"]"),0)),"")</f>
        <v/>
      </c>
      <c r="N161" t="str">
        <f ca="1">IFERROR(INDEX(tblPunten[Punten],MATCH(tblRenners[[#This Row],[Nr]],INDIRECT("tblUitslagen["&amp;N$4&amp;"]"),0)),"")</f>
        <v/>
      </c>
      <c r="O161" t="str">
        <f ca="1">IFERROR(INDEX(tblPunten[Punten],MATCH(tblRenners[[#This Row],[Nr]],INDIRECT("tblUitslagen["&amp;O$4&amp;"]"),0)),"")</f>
        <v/>
      </c>
      <c r="P161" t="str">
        <f ca="1">IFERROR(INDEX(tblPunten[Punten],MATCH(tblRenners[[#This Row],[Nr]],INDIRECT("tblUitslagen["&amp;P$4&amp;"]"),0)),"")</f>
        <v/>
      </c>
      <c r="Q161" t="str">
        <f ca="1">IFERROR(INDEX(tblPunten[Punten],MATCH(tblRenners[[#This Row],[Nr]],INDIRECT("tblUitslagen["&amp;Q$4&amp;"]"),0)),"")</f>
        <v/>
      </c>
      <c r="R161" t="str">
        <f ca="1">IFERROR(INDEX(tblPunten[Punten],MATCH(tblRenners[[#This Row],[Nr]],INDIRECT("tblUitslagen["&amp;R$4&amp;"]"),0)),"")</f>
        <v/>
      </c>
      <c r="S161" t="str">
        <f ca="1">IFERROR(INDEX(tblPunten[Punten],MATCH(tblRenners[[#This Row],[Nr]],INDIRECT("tblUitslagen["&amp;S$4&amp;"]"),0)),"")</f>
        <v/>
      </c>
      <c r="T161" t="str">
        <f ca="1">IFERROR(INDEX(tblPunten[Punten],MATCH(tblRenners[[#This Row],[Nr]],INDIRECT("tblUitslagen["&amp;T$4&amp;"]"),0)),"")</f>
        <v/>
      </c>
      <c r="U161" t="str">
        <f ca="1">IFERROR(INDEX(tblPunten[Punten],MATCH(tblRenners[[#This Row],[Nr]],INDIRECT("tblUitslagen["&amp;U$4&amp;"]"),0)),"")</f>
        <v/>
      </c>
      <c r="V161" t="str">
        <f ca="1">IFERROR(INDEX(tblPunten[Punten],MATCH(tblRenners[[#This Row],[Nr]],INDIRECT("tblUitslagen["&amp;V$4&amp;"]"),0)),"")</f>
        <v/>
      </c>
      <c r="W161" t="str">
        <f ca="1">IFERROR(INDEX(tblPunten[Punten],MATCH(tblRenners[[#This Row],[Nr]],INDIRECT("tblUitslagen["&amp;W$4&amp;"]"),0)),"")</f>
        <v/>
      </c>
      <c r="X161" t="str">
        <f ca="1">IFERROR(INDEX(tblPunten[Punten],MATCH(tblRenners[[#This Row],[Nr]],INDIRECT("tblUitslagen["&amp;X$4&amp;"]"),0)),"")</f>
        <v/>
      </c>
      <c r="Y161" t="str">
        <f ca="1">IFERROR(INDEX(tblPunten[Punten],MATCH(tblRenners[[#This Row],[Nr]],INDIRECT("tblUitslagen["&amp;Y$4&amp;"]"),0)),"")</f>
        <v/>
      </c>
      <c r="Z161" t="str">
        <f ca="1">IFERROR(INDEX(tblPunten[Punten],MATCH(tblRenners[[#This Row],[Nr]],INDIRECT("tblUitslagen["&amp;Z$4&amp;"]"),0)),"")</f>
        <v/>
      </c>
      <c r="AA161" t="str">
        <f ca="1">IFERROR(INDEX(tblPunten[Punten],MATCH(tblRenners[[#This Row],[Nr]],INDIRECT("tblUitslagen["&amp;AA$4&amp;"]"),0)),"")</f>
        <v/>
      </c>
      <c r="AB161" t="str">
        <f ca="1">IFERROR(INDEX(tblPunten[Punten],MATCH(tblRenners[[#This Row],[Nr]],INDIRECT("tblUitslagen["&amp;AB$4&amp;"]"),0)),"")</f>
        <v/>
      </c>
    </row>
    <row r="162" spans="2:28" x14ac:dyDescent="0.3">
      <c r="B162" t="str">
        <f>INDEX(tblTeams[Naam],MATCH(FLOOR(tblRenners[[#This Row],[Nr]],10),tblTeams[Nr],0))</f>
        <v>Total Direct Energie</v>
      </c>
      <c r="C162">
        <v>187</v>
      </c>
      <c r="D162" t="str">
        <f>INDEX(tblTeams[Naam],MATCH(tblRenners[[#This Row],[Nr]],tblTeams[Nr],0))</f>
        <v>Geoffrey Soupe</v>
      </c>
      <c r="E162" t="str">
        <f>INDEX(tblTeams[Land],MATCH(tblRenners[[#This Row],[Nr]],tblTeams[Nr],0))</f>
        <v>Frankrijk</v>
      </c>
      <c r="F162" s="9">
        <f ca="1">SUM(tblRenners[[#This Row],[Etap1]:[Etap21]])</f>
        <v>0</v>
      </c>
      <c r="G162">
        <f ca="1">_xlfn.RANK.EQ(tblRenners[[#This Row],[TotaalPunten]],tblRenners[TotaalPunten])</f>
        <v>27</v>
      </c>
      <c r="H162" t="str">
        <f ca="1">IFERROR(INDEX(tblPunten[Punten],MATCH(tblRenners[[#This Row],[Nr]],INDIRECT("tblUitslagen["&amp;H$4&amp;"]"),0)),"")</f>
        <v/>
      </c>
      <c r="I162" t="str">
        <f ca="1">IFERROR(INDEX(tblPunten[Punten],MATCH(tblRenners[[#This Row],[Nr]],INDIRECT("tblUitslagen["&amp;I$4&amp;"]"),0)),"")</f>
        <v/>
      </c>
      <c r="J162" t="str">
        <f ca="1">IFERROR(INDEX(tblPunten[Punten],MATCH(tblRenners[[#This Row],[Nr]],INDIRECT("tblUitslagen["&amp;J$4&amp;"]"),0)),"")</f>
        <v/>
      </c>
      <c r="K162" t="str">
        <f ca="1">IFERROR(INDEX(tblPunten[Punten],MATCH(tblRenners[[#This Row],[Nr]],INDIRECT("tblUitslagen["&amp;K$4&amp;"]"),0)),"")</f>
        <v/>
      </c>
      <c r="L162" t="str">
        <f ca="1">IFERROR(INDEX(tblPunten[Punten],MATCH(tblRenners[[#This Row],[Nr]],INDIRECT("tblUitslagen["&amp;L$4&amp;"]"),0)),"")</f>
        <v/>
      </c>
      <c r="M162" t="str">
        <f ca="1">IFERROR(INDEX(tblPunten[Punten],MATCH(tblRenners[[#This Row],[Nr]],INDIRECT("tblUitslagen["&amp;M$4&amp;"]"),0)),"")</f>
        <v/>
      </c>
      <c r="N162" t="str">
        <f ca="1">IFERROR(INDEX(tblPunten[Punten],MATCH(tblRenners[[#This Row],[Nr]],INDIRECT("tblUitslagen["&amp;N$4&amp;"]"),0)),"")</f>
        <v/>
      </c>
      <c r="O162" t="str">
        <f ca="1">IFERROR(INDEX(tblPunten[Punten],MATCH(tblRenners[[#This Row],[Nr]],INDIRECT("tblUitslagen["&amp;O$4&amp;"]"),0)),"")</f>
        <v/>
      </c>
      <c r="P162" t="str">
        <f ca="1">IFERROR(INDEX(tblPunten[Punten],MATCH(tblRenners[[#This Row],[Nr]],INDIRECT("tblUitslagen["&amp;P$4&amp;"]"),0)),"")</f>
        <v/>
      </c>
      <c r="Q162" t="str">
        <f ca="1">IFERROR(INDEX(tblPunten[Punten],MATCH(tblRenners[[#This Row],[Nr]],INDIRECT("tblUitslagen["&amp;Q$4&amp;"]"),0)),"")</f>
        <v/>
      </c>
      <c r="R162" t="str">
        <f ca="1">IFERROR(INDEX(tblPunten[Punten],MATCH(tblRenners[[#This Row],[Nr]],INDIRECT("tblUitslagen["&amp;R$4&amp;"]"),0)),"")</f>
        <v/>
      </c>
      <c r="S162" t="str">
        <f ca="1">IFERROR(INDEX(tblPunten[Punten],MATCH(tblRenners[[#This Row],[Nr]],INDIRECT("tblUitslagen["&amp;S$4&amp;"]"),0)),"")</f>
        <v/>
      </c>
      <c r="T162" t="str">
        <f ca="1">IFERROR(INDEX(tblPunten[Punten],MATCH(tblRenners[[#This Row],[Nr]],INDIRECT("tblUitslagen["&amp;T$4&amp;"]"),0)),"")</f>
        <v/>
      </c>
      <c r="U162" t="str">
        <f ca="1">IFERROR(INDEX(tblPunten[Punten],MATCH(tblRenners[[#This Row],[Nr]],INDIRECT("tblUitslagen["&amp;U$4&amp;"]"),0)),"")</f>
        <v/>
      </c>
      <c r="V162" t="str">
        <f ca="1">IFERROR(INDEX(tblPunten[Punten],MATCH(tblRenners[[#This Row],[Nr]],INDIRECT("tblUitslagen["&amp;V$4&amp;"]"),0)),"")</f>
        <v/>
      </c>
      <c r="W162" t="str">
        <f ca="1">IFERROR(INDEX(tblPunten[Punten],MATCH(tblRenners[[#This Row],[Nr]],INDIRECT("tblUitslagen["&amp;W$4&amp;"]"),0)),"")</f>
        <v/>
      </c>
      <c r="X162" t="str">
        <f ca="1">IFERROR(INDEX(tblPunten[Punten],MATCH(tblRenners[[#This Row],[Nr]],INDIRECT("tblUitslagen["&amp;X$4&amp;"]"),0)),"")</f>
        <v/>
      </c>
      <c r="Y162" t="str">
        <f ca="1">IFERROR(INDEX(tblPunten[Punten],MATCH(tblRenners[[#This Row],[Nr]],INDIRECT("tblUitslagen["&amp;Y$4&amp;"]"),0)),"")</f>
        <v/>
      </c>
      <c r="Z162" t="str">
        <f ca="1">IFERROR(INDEX(tblPunten[Punten],MATCH(tblRenners[[#This Row],[Nr]],INDIRECT("tblUitslagen["&amp;Z$4&amp;"]"),0)),"")</f>
        <v/>
      </c>
      <c r="AA162" t="str">
        <f ca="1">IFERROR(INDEX(tblPunten[Punten],MATCH(tblRenners[[#This Row],[Nr]],INDIRECT("tblUitslagen["&amp;AA$4&amp;"]"),0)),"")</f>
        <v/>
      </c>
      <c r="AB162" t="str">
        <f ca="1">IFERROR(INDEX(tblPunten[Punten],MATCH(tblRenners[[#This Row],[Nr]],INDIRECT("tblUitslagen["&amp;AB$4&amp;"]"),0)),"")</f>
        <v/>
      </c>
    </row>
    <row r="163" spans="2:28" x14ac:dyDescent="0.3">
      <c r="B163" t="str">
        <f>INDEX(tblTeams[Naam],MATCH(FLOOR(tblRenners[[#This Row],[Nr]],10),tblTeams[Nr],0))</f>
        <v>NTT Pro Cycling</v>
      </c>
      <c r="C163">
        <v>192</v>
      </c>
      <c r="D163" t="str">
        <f>INDEX(tblTeams[Naam],MATCH(tblRenners[[#This Row],[Nr]],tblTeams[Nr],0))</f>
        <v>Edvald Boasson Hagen</v>
      </c>
      <c r="E163" t="str">
        <f>INDEX(tblTeams[Land],MATCH(tblRenners[[#This Row],[Nr]],tblTeams[Nr],0))</f>
        <v>Noorwegen</v>
      </c>
      <c r="F163" s="9">
        <f ca="1">SUM(tblRenners[[#This Row],[Etap1]:[Etap21]])</f>
        <v>0</v>
      </c>
      <c r="G163">
        <f ca="1">_xlfn.RANK.EQ(tblRenners[[#This Row],[TotaalPunten]],tblRenners[TotaalPunten])</f>
        <v>27</v>
      </c>
      <c r="H163" t="str">
        <f ca="1">IFERROR(INDEX(tblPunten[Punten],MATCH(tblRenners[[#This Row],[Nr]],INDIRECT("tblUitslagen["&amp;H$4&amp;"]"),0)),"")</f>
        <v/>
      </c>
      <c r="I163" t="str">
        <f ca="1">IFERROR(INDEX(tblPunten[Punten],MATCH(tblRenners[[#This Row],[Nr]],INDIRECT("tblUitslagen["&amp;I$4&amp;"]"),0)),"")</f>
        <v/>
      </c>
      <c r="J163" t="str">
        <f ca="1">IFERROR(INDEX(tblPunten[Punten],MATCH(tblRenners[[#This Row],[Nr]],INDIRECT("tblUitslagen["&amp;J$4&amp;"]"),0)),"")</f>
        <v/>
      </c>
      <c r="K163" t="str">
        <f ca="1">IFERROR(INDEX(tblPunten[Punten],MATCH(tblRenners[[#This Row],[Nr]],INDIRECT("tblUitslagen["&amp;K$4&amp;"]"),0)),"")</f>
        <v/>
      </c>
      <c r="L163" t="str">
        <f ca="1">IFERROR(INDEX(tblPunten[Punten],MATCH(tblRenners[[#This Row],[Nr]],INDIRECT("tblUitslagen["&amp;L$4&amp;"]"),0)),"")</f>
        <v/>
      </c>
      <c r="M163" t="str">
        <f ca="1">IFERROR(INDEX(tblPunten[Punten],MATCH(tblRenners[[#This Row],[Nr]],INDIRECT("tblUitslagen["&amp;M$4&amp;"]"),0)),"")</f>
        <v/>
      </c>
      <c r="N163" t="str">
        <f ca="1">IFERROR(INDEX(tblPunten[Punten],MATCH(tblRenners[[#This Row],[Nr]],INDIRECT("tblUitslagen["&amp;N$4&amp;"]"),0)),"")</f>
        <v/>
      </c>
      <c r="O163" t="str">
        <f ca="1">IFERROR(INDEX(tblPunten[Punten],MATCH(tblRenners[[#This Row],[Nr]],INDIRECT("tblUitslagen["&amp;O$4&amp;"]"),0)),"")</f>
        <v/>
      </c>
      <c r="P163" t="str">
        <f ca="1">IFERROR(INDEX(tblPunten[Punten],MATCH(tblRenners[[#This Row],[Nr]],INDIRECT("tblUitslagen["&amp;P$4&amp;"]"),0)),"")</f>
        <v/>
      </c>
      <c r="Q163" t="str">
        <f ca="1">IFERROR(INDEX(tblPunten[Punten],MATCH(tblRenners[[#This Row],[Nr]],INDIRECT("tblUitslagen["&amp;Q$4&amp;"]"),0)),"")</f>
        <v/>
      </c>
      <c r="R163" t="str">
        <f ca="1">IFERROR(INDEX(tblPunten[Punten],MATCH(tblRenners[[#This Row],[Nr]],INDIRECT("tblUitslagen["&amp;R$4&amp;"]"),0)),"")</f>
        <v/>
      </c>
      <c r="S163" t="str">
        <f ca="1">IFERROR(INDEX(tblPunten[Punten],MATCH(tblRenners[[#This Row],[Nr]],INDIRECT("tblUitslagen["&amp;S$4&amp;"]"),0)),"")</f>
        <v/>
      </c>
      <c r="T163" t="str">
        <f ca="1">IFERROR(INDEX(tblPunten[Punten],MATCH(tblRenners[[#This Row],[Nr]],INDIRECT("tblUitslagen["&amp;T$4&amp;"]"),0)),"")</f>
        <v/>
      </c>
      <c r="U163" t="str">
        <f ca="1">IFERROR(INDEX(tblPunten[Punten],MATCH(tblRenners[[#This Row],[Nr]],INDIRECT("tblUitslagen["&amp;U$4&amp;"]"),0)),"")</f>
        <v/>
      </c>
      <c r="V163" t="str">
        <f ca="1">IFERROR(INDEX(tblPunten[Punten],MATCH(tblRenners[[#This Row],[Nr]],INDIRECT("tblUitslagen["&amp;V$4&amp;"]"),0)),"")</f>
        <v/>
      </c>
      <c r="W163" t="str">
        <f ca="1">IFERROR(INDEX(tblPunten[Punten],MATCH(tblRenners[[#This Row],[Nr]],INDIRECT("tblUitslagen["&amp;W$4&amp;"]"),0)),"")</f>
        <v/>
      </c>
      <c r="X163" t="str">
        <f ca="1">IFERROR(INDEX(tblPunten[Punten],MATCH(tblRenners[[#This Row],[Nr]],INDIRECT("tblUitslagen["&amp;X$4&amp;"]"),0)),"")</f>
        <v/>
      </c>
      <c r="Y163" t="str">
        <f ca="1">IFERROR(INDEX(tblPunten[Punten],MATCH(tblRenners[[#This Row],[Nr]],INDIRECT("tblUitslagen["&amp;Y$4&amp;"]"),0)),"")</f>
        <v/>
      </c>
      <c r="Z163" t="str">
        <f ca="1">IFERROR(INDEX(tblPunten[Punten],MATCH(tblRenners[[#This Row],[Nr]],INDIRECT("tblUitslagen["&amp;Z$4&amp;"]"),0)),"")</f>
        <v/>
      </c>
      <c r="AA163" t="str">
        <f ca="1">IFERROR(INDEX(tblPunten[Punten],MATCH(tblRenners[[#This Row],[Nr]],INDIRECT("tblUitslagen["&amp;AA$4&amp;"]"),0)),"")</f>
        <v/>
      </c>
      <c r="AB163" t="str">
        <f ca="1">IFERROR(INDEX(tblPunten[Punten],MATCH(tblRenners[[#This Row],[Nr]],INDIRECT("tblUitslagen["&amp;AB$4&amp;"]"),0)),"")</f>
        <v/>
      </c>
    </row>
    <row r="164" spans="2:28" x14ac:dyDescent="0.3">
      <c r="B164" t="str">
        <f>INDEX(tblTeams[Naam],MATCH(FLOOR(tblRenners[[#This Row],[Nr]],10),tblTeams[Nr],0))</f>
        <v>NTT Pro Cycling</v>
      </c>
      <c r="C164">
        <v>193</v>
      </c>
      <c r="D164" t="str">
        <f>INDEX(tblTeams[Naam],MATCH(tblRenners[[#This Row],[Nr]],tblTeams[Nr],0))</f>
        <v>Ryan Gibbons</v>
      </c>
      <c r="E164" t="str">
        <f>INDEX(tblTeams[Land],MATCH(tblRenners[[#This Row],[Nr]],tblTeams[Nr],0))</f>
        <v>Zuid-Afrika</v>
      </c>
      <c r="F164" s="9">
        <f ca="1">SUM(tblRenners[[#This Row],[Etap1]:[Etap21]])</f>
        <v>0</v>
      </c>
      <c r="G164">
        <f ca="1">_xlfn.RANK.EQ(tblRenners[[#This Row],[TotaalPunten]],tblRenners[TotaalPunten])</f>
        <v>27</v>
      </c>
      <c r="H164" t="str">
        <f ca="1">IFERROR(INDEX(tblPunten[Punten],MATCH(tblRenners[[#This Row],[Nr]],INDIRECT("tblUitslagen["&amp;H$4&amp;"]"),0)),"")</f>
        <v/>
      </c>
      <c r="I164" t="str">
        <f ca="1">IFERROR(INDEX(tblPunten[Punten],MATCH(tblRenners[[#This Row],[Nr]],INDIRECT("tblUitslagen["&amp;I$4&amp;"]"),0)),"")</f>
        <v/>
      </c>
      <c r="J164" t="str">
        <f ca="1">IFERROR(INDEX(tblPunten[Punten],MATCH(tblRenners[[#This Row],[Nr]],INDIRECT("tblUitslagen["&amp;J$4&amp;"]"),0)),"")</f>
        <v/>
      </c>
      <c r="K164" t="str">
        <f ca="1">IFERROR(INDEX(tblPunten[Punten],MATCH(tblRenners[[#This Row],[Nr]],INDIRECT("tblUitslagen["&amp;K$4&amp;"]"),0)),"")</f>
        <v/>
      </c>
      <c r="L164" t="str">
        <f ca="1">IFERROR(INDEX(tblPunten[Punten],MATCH(tblRenners[[#This Row],[Nr]],INDIRECT("tblUitslagen["&amp;L$4&amp;"]"),0)),"")</f>
        <v/>
      </c>
      <c r="M164" t="str">
        <f ca="1">IFERROR(INDEX(tblPunten[Punten],MATCH(tblRenners[[#This Row],[Nr]],INDIRECT("tblUitslagen["&amp;M$4&amp;"]"),0)),"")</f>
        <v/>
      </c>
      <c r="N164" t="str">
        <f ca="1">IFERROR(INDEX(tblPunten[Punten],MATCH(tblRenners[[#This Row],[Nr]],INDIRECT("tblUitslagen["&amp;N$4&amp;"]"),0)),"")</f>
        <v/>
      </c>
      <c r="O164" t="str">
        <f ca="1">IFERROR(INDEX(tblPunten[Punten],MATCH(tblRenners[[#This Row],[Nr]],INDIRECT("tblUitslagen["&amp;O$4&amp;"]"),0)),"")</f>
        <v/>
      </c>
      <c r="P164" t="str">
        <f ca="1">IFERROR(INDEX(tblPunten[Punten],MATCH(tblRenners[[#This Row],[Nr]],INDIRECT("tblUitslagen["&amp;P$4&amp;"]"),0)),"")</f>
        <v/>
      </c>
      <c r="Q164" t="str">
        <f ca="1">IFERROR(INDEX(tblPunten[Punten],MATCH(tblRenners[[#This Row],[Nr]],INDIRECT("tblUitslagen["&amp;Q$4&amp;"]"),0)),"")</f>
        <v/>
      </c>
      <c r="R164" t="str">
        <f ca="1">IFERROR(INDEX(tblPunten[Punten],MATCH(tblRenners[[#This Row],[Nr]],INDIRECT("tblUitslagen["&amp;R$4&amp;"]"),0)),"")</f>
        <v/>
      </c>
      <c r="S164" t="str">
        <f ca="1">IFERROR(INDEX(tblPunten[Punten],MATCH(tblRenners[[#This Row],[Nr]],INDIRECT("tblUitslagen["&amp;S$4&amp;"]"),0)),"")</f>
        <v/>
      </c>
      <c r="T164" t="str">
        <f ca="1">IFERROR(INDEX(tblPunten[Punten],MATCH(tblRenners[[#This Row],[Nr]],INDIRECT("tblUitslagen["&amp;T$4&amp;"]"),0)),"")</f>
        <v/>
      </c>
      <c r="U164" t="str">
        <f ca="1">IFERROR(INDEX(tblPunten[Punten],MATCH(tblRenners[[#This Row],[Nr]],INDIRECT("tblUitslagen["&amp;U$4&amp;"]"),0)),"")</f>
        <v/>
      </c>
      <c r="V164" t="str">
        <f ca="1">IFERROR(INDEX(tblPunten[Punten],MATCH(tblRenners[[#This Row],[Nr]],INDIRECT("tblUitslagen["&amp;V$4&amp;"]"),0)),"")</f>
        <v/>
      </c>
      <c r="W164" t="str">
        <f ca="1">IFERROR(INDEX(tblPunten[Punten],MATCH(tblRenners[[#This Row],[Nr]],INDIRECT("tblUitslagen["&amp;W$4&amp;"]"),0)),"")</f>
        <v/>
      </c>
      <c r="X164" t="str">
        <f ca="1">IFERROR(INDEX(tblPunten[Punten],MATCH(tblRenners[[#This Row],[Nr]],INDIRECT("tblUitslagen["&amp;X$4&amp;"]"),0)),"")</f>
        <v/>
      </c>
      <c r="Y164" t="str">
        <f ca="1">IFERROR(INDEX(tblPunten[Punten],MATCH(tblRenners[[#This Row],[Nr]],INDIRECT("tblUitslagen["&amp;Y$4&amp;"]"),0)),"")</f>
        <v/>
      </c>
      <c r="Z164" t="str">
        <f ca="1">IFERROR(INDEX(tblPunten[Punten],MATCH(tblRenners[[#This Row],[Nr]],INDIRECT("tblUitslagen["&amp;Z$4&amp;"]"),0)),"")</f>
        <v/>
      </c>
      <c r="AA164" t="str">
        <f ca="1">IFERROR(INDEX(tblPunten[Punten],MATCH(tblRenners[[#This Row],[Nr]],INDIRECT("tblUitslagen["&amp;AA$4&amp;"]"),0)),"")</f>
        <v/>
      </c>
      <c r="AB164" t="str">
        <f ca="1">IFERROR(INDEX(tblPunten[Punten],MATCH(tblRenners[[#This Row],[Nr]],INDIRECT("tblUitslagen["&amp;AB$4&amp;"]"),0)),"")</f>
        <v/>
      </c>
    </row>
    <row r="165" spans="2:28" x14ac:dyDescent="0.3">
      <c r="B165" t="str">
        <f>INDEX(tblTeams[Naam],MATCH(FLOOR(tblRenners[[#This Row],[Nr]],10),tblTeams[Nr],0))</f>
        <v>NTT Pro Cycling</v>
      </c>
      <c r="C165">
        <v>194</v>
      </c>
      <c r="D165" t="str">
        <f>INDEX(tblTeams[Naam],MATCH(tblRenners[[#This Row],[Nr]],tblTeams[Nr],0))</f>
        <v>Michael Gogl</v>
      </c>
      <c r="E165" t="str">
        <f>INDEX(tblTeams[Land],MATCH(tblRenners[[#This Row],[Nr]],tblTeams[Nr],0))</f>
        <v>Oostenrijk</v>
      </c>
      <c r="F165" s="9">
        <f ca="1">SUM(tblRenners[[#This Row],[Etap1]:[Etap21]])</f>
        <v>0</v>
      </c>
      <c r="G165">
        <f ca="1">_xlfn.RANK.EQ(tblRenners[[#This Row],[TotaalPunten]],tblRenners[TotaalPunten])</f>
        <v>27</v>
      </c>
      <c r="H165" t="str">
        <f ca="1">IFERROR(INDEX(tblPunten[Punten],MATCH(tblRenners[[#This Row],[Nr]],INDIRECT("tblUitslagen["&amp;H$4&amp;"]"),0)),"")</f>
        <v/>
      </c>
      <c r="I165" t="str">
        <f ca="1">IFERROR(INDEX(tblPunten[Punten],MATCH(tblRenners[[#This Row],[Nr]],INDIRECT("tblUitslagen["&amp;I$4&amp;"]"),0)),"")</f>
        <v/>
      </c>
      <c r="J165" t="str">
        <f ca="1">IFERROR(INDEX(tblPunten[Punten],MATCH(tblRenners[[#This Row],[Nr]],INDIRECT("tblUitslagen["&amp;J$4&amp;"]"),0)),"")</f>
        <v/>
      </c>
      <c r="K165" t="str">
        <f ca="1">IFERROR(INDEX(tblPunten[Punten],MATCH(tblRenners[[#This Row],[Nr]],INDIRECT("tblUitslagen["&amp;K$4&amp;"]"),0)),"")</f>
        <v/>
      </c>
      <c r="L165" t="str">
        <f ca="1">IFERROR(INDEX(tblPunten[Punten],MATCH(tblRenners[[#This Row],[Nr]],INDIRECT("tblUitslagen["&amp;L$4&amp;"]"),0)),"")</f>
        <v/>
      </c>
      <c r="M165" t="str">
        <f ca="1">IFERROR(INDEX(tblPunten[Punten],MATCH(tblRenners[[#This Row],[Nr]],INDIRECT("tblUitslagen["&amp;M$4&amp;"]"),0)),"")</f>
        <v/>
      </c>
      <c r="N165" t="str">
        <f ca="1">IFERROR(INDEX(tblPunten[Punten],MATCH(tblRenners[[#This Row],[Nr]],INDIRECT("tblUitslagen["&amp;N$4&amp;"]"),0)),"")</f>
        <v/>
      </c>
      <c r="O165" t="str">
        <f ca="1">IFERROR(INDEX(tblPunten[Punten],MATCH(tblRenners[[#This Row],[Nr]],INDIRECT("tblUitslagen["&amp;O$4&amp;"]"),0)),"")</f>
        <v/>
      </c>
      <c r="P165" t="str">
        <f ca="1">IFERROR(INDEX(tblPunten[Punten],MATCH(tblRenners[[#This Row],[Nr]],INDIRECT("tblUitslagen["&amp;P$4&amp;"]"),0)),"")</f>
        <v/>
      </c>
      <c r="Q165" t="str">
        <f ca="1">IFERROR(INDEX(tblPunten[Punten],MATCH(tblRenners[[#This Row],[Nr]],INDIRECT("tblUitslagen["&amp;Q$4&amp;"]"),0)),"")</f>
        <v/>
      </c>
      <c r="R165" t="str">
        <f ca="1">IFERROR(INDEX(tblPunten[Punten],MATCH(tblRenners[[#This Row],[Nr]],INDIRECT("tblUitslagen["&amp;R$4&amp;"]"),0)),"")</f>
        <v/>
      </c>
      <c r="S165" t="str">
        <f ca="1">IFERROR(INDEX(tblPunten[Punten],MATCH(tblRenners[[#This Row],[Nr]],INDIRECT("tblUitslagen["&amp;S$4&amp;"]"),0)),"")</f>
        <v/>
      </c>
      <c r="T165" t="str">
        <f ca="1">IFERROR(INDEX(tblPunten[Punten],MATCH(tblRenners[[#This Row],[Nr]],INDIRECT("tblUitslagen["&amp;T$4&amp;"]"),0)),"")</f>
        <v/>
      </c>
      <c r="U165" t="str">
        <f ca="1">IFERROR(INDEX(tblPunten[Punten],MATCH(tblRenners[[#This Row],[Nr]],INDIRECT("tblUitslagen["&amp;U$4&amp;"]"),0)),"")</f>
        <v/>
      </c>
      <c r="V165" t="str">
        <f ca="1">IFERROR(INDEX(tblPunten[Punten],MATCH(tblRenners[[#This Row],[Nr]],INDIRECT("tblUitslagen["&amp;V$4&amp;"]"),0)),"")</f>
        <v/>
      </c>
      <c r="W165" t="str">
        <f ca="1">IFERROR(INDEX(tblPunten[Punten],MATCH(tblRenners[[#This Row],[Nr]],INDIRECT("tblUitslagen["&amp;W$4&amp;"]"),0)),"")</f>
        <v/>
      </c>
      <c r="X165" t="str">
        <f ca="1">IFERROR(INDEX(tblPunten[Punten],MATCH(tblRenners[[#This Row],[Nr]],INDIRECT("tblUitslagen["&amp;X$4&amp;"]"),0)),"")</f>
        <v/>
      </c>
      <c r="Y165" t="str">
        <f ca="1">IFERROR(INDEX(tblPunten[Punten],MATCH(tblRenners[[#This Row],[Nr]],INDIRECT("tblUitslagen["&amp;Y$4&amp;"]"),0)),"")</f>
        <v/>
      </c>
      <c r="Z165" t="str">
        <f ca="1">IFERROR(INDEX(tblPunten[Punten],MATCH(tblRenners[[#This Row],[Nr]],INDIRECT("tblUitslagen["&amp;Z$4&amp;"]"),0)),"")</f>
        <v/>
      </c>
      <c r="AA165" t="str">
        <f ca="1">IFERROR(INDEX(tblPunten[Punten],MATCH(tblRenners[[#This Row],[Nr]],INDIRECT("tblUitslagen["&amp;AA$4&amp;"]"),0)),"")</f>
        <v/>
      </c>
      <c r="AB165" t="str">
        <f ca="1">IFERROR(INDEX(tblPunten[Punten],MATCH(tblRenners[[#This Row],[Nr]],INDIRECT("tblUitslagen["&amp;AB$4&amp;"]"),0)),"")</f>
        <v/>
      </c>
    </row>
    <row r="166" spans="2:28" x14ac:dyDescent="0.3">
      <c r="B166" t="str">
        <f>INDEX(tblTeams[Naam],MATCH(FLOOR(tblRenners[[#This Row],[Nr]],10),tblTeams[Nr],0))</f>
        <v>NTT Pro Cycling</v>
      </c>
      <c r="C166">
        <v>195</v>
      </c>
      <c r="D166" t="str">
        <f>INDEX(tblTeams[Naam],MATCH(tblRenners[[#This Row],[Nr]],tblTeams[Nr],0))</f>
        <v>Roman Kreuziger</v>
      </c>
      <c r="E166" t="str">
        <f>INDEX(tblTeams[Land],MATCH(tblRenners[[#This Row],[Nr]],tblTeams[Nr],0))</f>
        <v>Tsjechische Republiek</v>
      </c>
      <c r="F166" s="9">
        <f ca="1">SUM(tblRenners[[#This Row],[Etap1]:[Etap21]])</f>
        <v>0</v>
      </c>
      <c r="G166">
        <f ca="1">_xlfn.RANK.EQ(tblRenners[[#This Row],[TotaalPunten]],tblRenners[TotaalPunten])</f>
        <v>27</v>
      </c>
      <c r="H166" t="str">
        <f ca="1">IFERROR(INDEX(tblPunten[Punten],MATCH(tblRenners[[#This Row],[Nr]],INDIRECT("tblUitslagen["&amp;H$4&amp;"]"),0)),"")</f>
        <v/>
      </c>
      <c r="I166" t="str">
        <f ca="1">IFERROR(INDEX(tblPunten[Punten],MATCH(tblRenners[[#This Row],[Nr]],INDIRECT("tblUitslagen["&amp;I$4&amp;"]"),0)),"")</f>
        <v/>
      </c>
      <c r="J166" t="str">
        <f ca="1">IFERROR(INDEX(tblPunten[Punten],MATCH(tblRenners[[#This Row],[Nr]],INDIRECT("tblUitslagen["&amp;J$4&amp;"]"),0)),"")</f>
        <v/>
      </c>
      <c r="K166" t="str">
        <f ca="1">IFERROR(INDEX(tblPunten[Punten],MATCH(tblRenners[[#This Row],[Nr]],INDIRECT("tblUitslagen["&amp;K$4&amp;"]"),0)),"")</f>
        <v/>
      </c>
      <c r="L166" t="str">
        <f ca="1">IFERROR(INDEX(tblPunten[Punten],MATCH(tblRenners[[#This Row],[Nr]],INDIRECT("tblUitslagen["&amp;L$4&amp;"]"),0)),"")</f>
        <v/>
      </c>
      <c r="M166" t="str">
        <f ca="1">IFERROR(INDEX(tblPunten[Punten],MATCH(tblRenners[[#This Row],[Nr]],INDIRECT("tblUitslagen["&amp;M$4&amp;"]"),0)),"")</f>
        <v/>
      </c>
      <c r="N166" t="str">
        <f ca="1">IFERROR(INDEX(tblPunten[Punten],MATCH(tblRenners[[#This Row],[Nr]],INDIRECT("tblUitslagen["&amp;N$4&amp;"]"),0)),"")</f>
        <v/>
      </c>
      <c r="O166" t="str">
        <f ca="1">IFERROR(INDEX(tblPunten[Punten],MATCH(tblRenners[[#This Row],[Nr]],INDIRECT("tblUitslagen["&amp;O$4&amp;"]"),0)),"")</f>
        <v/>
      </c>
      <c r="P166" t="str">
        <f ca="1">IFERROR(INDEX(tblPunten[Punten],MATCH(tblRenners[[#This Row],[Nr]],INDIRECT("tblUitslagen["&amp;P$4&amp;"]"),0)),"")</f>
        <v/>
      </c>
      <c r="Q166" t="str">
        <f ca="1">IFERROR(INDEX(tblPunten[Punten],MATCH(tblRenners[[#This Row],[Nr]],INDIRECT("tblUitslagen["&amp;Q$4&amp;"]"),0)),"")</f>
        <v/>
      </c>
      <c r="R166" t="str">
        <f ca="1">IFERROR(INDEX(tblPunten[Punten],MATCH(tblRenners[[#This Row],[Nr]],INDIRECT("tblUitslagen["&amp;R$4&amp;"]"),0)),"")</f>
        <v/>
      </c>
      <c r="S166" t="str">
        <f ca="1">IFERROR(INDEX(tblPunten[Punten],MATCH(tblRenners[[#This Row],[Nr]],INDIRECT("tblUitslagen["&amp;S$4&amp;"]"),0)),"")</f>
        <v/>
      </c>
      <c r="T166" t="str">
        <f ca="1">IFERROR(INDEX(tblPunten[Punten],MATCH(tblRenners[[#This Row],[Nr]],INDIRECT("tblUitslagen["&amp;T$4&amp;"]"),0)),"")</f>
        <v/>
      </c>
      <c r="U166" t="str">
        <f ca="1">IFERROR(INDEX(tblPunten[Punten],MATCH(tblRenners[[#This Row],[Nr]],INDIRECT("tblUitslagen["&amp;U$4&amp;"]"),0)),"")</f>
        <v/>
      </c>
      <c r="V166" t="str">
        <f ca="1">IFERROR(INDEX(tblPunten[Punten],MATCH(tblRenners[[#This Row],[Nr]],INDIRECT("tblUitslagen["&amp;V$4&amp;"]"),0)),"")</f>
        <v/>
      </c>
      <c r="W166" t="str">
        <f ca="1">IFERROR(INDEX(tblPunten[Punten],MATCH(tblRenners[[#This Row],[Nr]],INDIRECT("tblUitslagen["&amp;W$4&amp;"]"),0)),"")</f>
        <v/>
      </c>
      <c r="X166" t="str">
        <f ca="1">IFERROR(INDEX(tblPunten[Punten],MATCH(tblRenners[[#This Row],[Nr]],INDIRECT("tblUitslagen["&amp;X$4&amp;"]"),0)),"")</f>
        <v/>
      </c>
      <c r="Y166" t="str">
        <f ca="1">IFERROR(INDEX(tblPunten[Punten],MATCH(tblRenners[[#This Row],[Nr]],INDIRECT("tblUitslagen["&amp;Y$4&amp;"]"),0)),"")</f>
        <v/>
      </c>
      <c r="Z166" t="str">
        <f ca="1">IFERROR(INDEX(tblPunten[Punten],MATCH(tblRenners[[#This Row],[Nr]],INDIRECT("tblUitslagen["&amp;Z$4&amp;"]"),0)),"")</f>
        <v/>
      </c>
      <c r="AA166" t="str">
        <f ca="1">IFERROR(INDEX(tblPunten[Punten],MATCH(tblRenners[[#This Row],[Nr]],INDIRECT("tblUitslagen["&amp;AA$4&amp;"]"),0)),"")</f>
        <v/>
      </c>
      <c r="AB166" t="str">
        <f ca="1">IFERROR(INDEX(tblPunten[Punten],MATCH(tblRenners[[#This Row],[Nr]],INDIRECT("tblUitslagen["&amp;AB$4&amp;"]"),0)),"")</f>
        <v/>
      </c>
    </row>
    <row r="167" spans="2:28" x14ac:dyDescent="0.3">
      <c r="B167" t="str">
        <f>INDEX(tblTeams[Naam],MATCH(FLOOR(tblRenners[[#This Row],[Nr]],10),tblTeams[Nr],0))</f>
        <v>NTT Pro Cycling</v>
      </c>
      <c r="C167">
        <v>196</v>
      </c>
      <c r="D167" t="str">
        <f>INDEX(tblTeams[Naam],MATCH(tblRenners[[#This Row],[Nr]],tblTeams[Nr],0))</f>
        <v>Domenico Pozzovivo</v>
      </c>
      <c r="E167" t="str">
        <f>INDEX(tblTeams[Land],MATCH(tblRenners[[#This Row],[Nr]],tblTeams[Nr],0))</f>
        <v>Italië</v>
      </c>
      <c r="F167" s="9">
        <f ca="1">SUM(tblRenners[[#This Row],[Etap1]:[Etap21]])</f>
        <v>0</v>
      </c>
      <c r="G167">
        <f ca="1">_xlfn.RANK.EQ(tblRenners[[#This Row],[TotaalPunten]],tblRenners[TotaalPunten])</f>
        <v>27</v>
      </c>
      <c r="H167" t="str">
        <f ca="1">IFERROR(INDEX(tblPunten[Punten],MATCH(tblRenners[[#This Row],[Nr]],INDIRECT("tblUitslagen["&amp;H$4&amp;"]"),0)),"")</f>
        <v/>
      </c>
      <c r="I167" t="str">
        <f ca="1">IFERROR(INDEX(tblPunten[Punten],MATCH(tblRenners[[#This Row],[Nr]],INDIRECT("tblUitslagen["&amp;I$4&amp;"]"),0)),"")</f>
        <v/>
      </c>
      <c r="J167" t="str">
        <f ca="1">IFERROR(INDEX(tblPunten[Punten],MATCH(tblRenners[[#This Row],[Nr]],INDIRECT("tblUitslagen["&amp;J$4&amp;"]"),0)),"")</f>
        <v/>
      </c>
      <c r="K167" t="str">
        <f ca="1">IFERROR(INDEX(tblPunten[Punten],MATCH(tblRenners[[#This Row],[Nr]],INDIRECT("tblUitslagen["&amp;K$4&amp;"]"),0)),"")</f>
        <v/>
      </c>
      <c r="L167" t="str">
        <f ca="1">IFERROR(INDEX(tblPunten[Punten],MATCH(tblRenners[[#This Row],[Nr]],INDIRECT("tblUitslagen["&amp;L$4&amp;"]"),0)),"")</f>
        <v/>
      </c>
      <c r="M167" t="str">
        <f ca="1">IFERROR(INDEX(tblPunten[Punten],MATCH(tblRenners[[#This Row],[Nr]],INDIRECT("tblUitslagen["&amp;M$4&amp;"]"),0)),"")</f>
        <v/>
      </c>
      <c r="N167" t="str">
        <f ca="1">IFERROR(INDEX(tblPunten[Punten],MATCH(tblRenners[[#This Row],[Nr]],INDIRECT("tblUitslagen["&amp;N$4&amp;"]"),0)),"")</f>
        <v/>
      </c>
      <c r="O167" t="str">
        <f ca="1">IFERROR(INDEX(tblPunten[Punten],MATCH(tblRenners[[#This Row],[Nr]],INDIRECT("tblUitslagen["&amp;O$4&amp;"]"),0)),"")</f>
        <v/>
      </c>
      <c r="P167" t="str">
        <f ca="1">IFERROR(INDEX(tblPunten[Punten],MATCH(tblRenners[[#This Row],[Nr]],INDIRECT("tblUitslagen["&amp;P$4&amp;"]"),0)),"")</f>
        <v/>
      </c>
      <c r="Q167" t="str">
        <f ca="1">IFERROR(INDEX(tblPunten[Punten],MATCH(tblRenners[[#This Row],[Nr]],INDIRECT("tblUitslagen["&amp;Q$4&amp;"]"),0)),"")</f>
        <v/>
      </c>
      <c r="R167" t="str">
        <f ca="1">IFERROR(INDEX(tblPunten[Punten],MATCH(tblRenners[[#This Row],[Nr]],INDIRECT("tblUitslagen["&amp;R$4&amp;"]"),0)),"")</f>
        <v/>
      </c>
      <c r="S167" t="str">
        <f ca="1">IFERROR(INDEX(tblPunten[Punten],MATCH(tblRenners[[#This Row],[Nr]],INDIRECT("tblUitslagen["&amp;S$4&amp;"]"),0)),"")</f>
        <v/>
      </c>
      <c r="T167" t="str">
        <f ca="1">IFERROR(INDEX(tblPunten[Punten],MATCH(tblRenners[[#This Row],[Nr]],INDIRECT("tblUitslagen["&amp;T$4&amp;"]"),0)),"")</f>
        <v/>
      </c>
      <c r="U167" t="str">
        <f ca="1">IFERROR(INDEX(tblPunten[Punten],MATCH(tblRenners[[#This Row],[Nr]],INDIRECT("tblUitslagen["&amp;U$4&amp;"]"),0)),"")</f>
        <v/>
      </c>
      <c r="V167" t="str">
        <f ca="1">IFERROR(INDEX(tblPunten[Punten],MATCH(tblRenners[[#This Row],[Nr]],INDIRECT("tblUitslagen["&amp;V$4&amp;"]"),0)),"")</f>
        <v/>
      </c>
      <c r="W167" t="str">
        <f ca="1">IFERROR(INDEX(tblPunten[Punten],MATCH(tblRenners[[#This Row],[Nr]],INDIRECT("tblUitslagen["&amp;W$4&amp;"]"),0)),"")</f>
        <v/>
      </c>
      <c r="X167" t="str">
        <f ca="1">IFERROR(INDEX(tblPunten[Punten],MATCH(tblRenners[[#This Row],[Nr]],INDIRECT("tblUitslagen["&amp;X$4&amp;"]"),0)),"")</f>
        <v/>
      </c>
      <c r="Y167" t="str">
        <f ca="1">IFERROR(INDEX(tblPunten[Punten],MATCH(tblRenners[[#This Row],[Nr]],INDIRECT("tblUitslagen["&amp;Y$4&amp;"]"),0)),"")</f>
        <v/>
      </c>
      <c r="Z167" t="str">
        <f ca="1">IFERROR(INDEX(tblPunten[Punten],MATCH(tblRenners[[#This Row],[Nr]],INDIRECT("tblUitslagen["&amp;Z$4&amp;"]"),0)),"")</f>
        <v/>
      </c>
      <c r="AA167" t="str">
        <f ca="1">IFERROR(INDEX(tblPunten[Punten],MATCH(tblRenners[[#This Row],[Nr]],INDIRECT("tblUitslagen["&amp;AA$4&amp;"]"),0)),"")</f>
        <v/>
      </c>
      <c r="AB167" t="str">
        <f ca="1">IFERROR(INDEX(tblPunten[Punten],MATCH(tblRenners[[#This Row],[Nr]],INDIRECT("tblUitslagen["&amp;AB$4&amp;"]"),0)),"")</f>
        <v/>
      </c>
    </row>
    <row r="168" spans="2:28" x14ac:dyDescent="0.3">
      <c r="B168" t="str">
        <f>INDEX(tblTeams[Naam],MATCH(FLOOR(tblRenners[[#This Row],[Nr]],10),tblTeams[Nr],0))</f>
        <v>NTT Pro Cycling</v>
      </c>
      <c r="C168">
        <v>197</v>
      </c>
      <c r="D168" t="str">
        <f>INDEX(tblTeams[Naam],MATCH(tblRenners[[#This Row],[Nr]],tblTeams[Nr],0))</f>
        <v>Michael Valgren</v>
      </c>
      <c r="E168" t="str">
        <f>INDEX(tblTeams[Land],MATCH(tblRenners[[#This Row],[Nr]],tblTeams[Nr],0))</f>
        <v>Denemarken</v>
      </c>
      <c r="F168" s="9">
        <f ca="1">SUM(tblRenners[[#This Row],[Etap1]:[Etap21]])</f>
        <v>0</v>
      </c>
      <c r="G168">
        <f ca="1">_xlfn.RANK.EQ(tblRenners[[#This Row],[TotaalPunten]],tblRenners[TotaalPunten])</f>
        <v>27</v>
      </c>
      <c r="H168" t="str">
        <f ca="1">IFERROR(INDEX(tblPunten[Punten],MATCH(tblRenners[[#This Row],[Nr]],INDIRECT("tblUitslagen["&amp;H$4&amp;"]"),0)),"")</f>
        <v/>
      </c>
      <c r="I168" t="str">
        <f ca="1">IFERROR(INDEX(tblPunten[Punten],MATCH(tblRenners[[#This Row],[Nr]],INDIRECT("tblUitslagen["&amp;I$4&amp;"]"),0)),"")</f>
        <v/>
      </c>
      <c r="J168" t="str">
        <f ca="1">IFERROR(INDEX(tblPunten[Punten],MATCH(tblRenners[[#This Row],[Nr]],INDIRECT("tblUitslagen["&amp;J$4&amp;"]"),0)),"")</f>
        <v/>
      </c>
      <c r="K168" t="str">
        <f ca="1">IFERROR(INDEX(tblPunten[Punten],MATCH(tblRenners[[#This Row],[Nr]],INDIRECT("tblUitslagen["&amp;K$4&amp;"]"),0)),"")</f>
        <v/>
      </c>
      <c r="L168" t="str">
        <f ca="1">IFERROR(INDEX(tblPunten[Punten],MATCH(tblRenners[[#This Row],[Nr]],INDIRECT("tblUitslagen["&amp;L$4&amp;"]"),0)),"")</f>
        <v/>
      </c>
      <c r="M168" t="str">
        <f ca="1">IFERROR(INDEX(tblPunten[Punten],MATCH(tblRenners[[#This Row],[Nr]],INDIRECT("tblUitslagen["&amp;M$4&amp;"]"),0)),"")</f>
        <v/>
      </c>
      <c r="N168" t="str">
        <f ca="1">IFERROR(INDEX(tblPunten[Punten],MATCH(tblRenners[[#This Row],[Nr]],INDIRECT("tblUitslagen["&amp;N$4&amp;"]"),0)),"")</f>
        <v/>
      </c>
      <c r="O168" t="str">
        <f ca="1">IFERROR(INDEX(tblPunten[Punten],MATCH(tblRenners[[#This Row],[Nr]],INDIRECT("tblUitslagen["&amp;O$4&amp;"]"),0)),"")</f>
        <v/>
      </c>
      <c r="P168" t="str">
        <f ca="1">IFERROR(INDEX(tblPunten[Punten],MATCH(tblRenners[[#This Row],[Nr]],INDIRECT("tblUitslagen["&amp;P$4&amp;"]"),0)),"")</f>
        <v/>
      </c>
      <c r="Q168" t="str">
        <f ca="1">IFERROR(INDEX(tblPunten[Punten],MATCH(tblRenners[[#This Row],[Nr]],INDIRECT("tblUitslagen["&amp;Q$4&amp;"]"),0)),"")</f>
        <v/>
      </c>
      <c r="R168" t="str">
        <f ca="1">IFERROR(INDEX(tblPunten[Punten],MATCH(tblRenners[[#This Row],[Nr]],INDIRECT("tblUitslagen["&amp;R$4&amp;"]"),0)),"")</f>
        <v/>
      </c>
      <c r="S168" t="str">
        <f ca="1">IFERROR(INDEX(tblPunten[Punten],MATCH(tblRenners[[#This Row],[Nr]],INDIRECT("tblUitslagen["&amp;S$4&amp;"]"),0)),"")</f>
        <v/>
      </c>
      <c r="T168" t="str">
        <f ca="1">IFERROR(INDEX(tblPunten[Punten],MATCH(tblRenners[[#This Row],[Nr]],INDIRECT("tblUitslagen["&amp;T$4&amp;"]"),0)),"")</f>
        <v/>
      </c>
      <c r="U168" t="str">
        <f ca="1">IFERROR(INDEX(tblPunten[Punten],MATCH(tblRenners[[#This Row],[Nr]],INDIRECT("tblUitslagen["&amp;U$4&amp;"]"),0)),"")</f>
        <v/>
      </c>
      <c r="V168" t="str">
        <f ca="1">IFERROR(INDEX(tblPunten[Punten],MATCH(tblRenners[[#This Row],[Nr]],INDIRECT("tblUitslagen["&amp;V$4&amp;"]"),0)),"")</f>
        <v/>
      </c>
      <c r="W168" t="str">
        <f ca="1">IFERROR(INDEX(tblPunten[Punten],MATCH(tblRenners[[#This Row],[Nr]],INDIRECT("tblUitslagen["&amp;W$4&amp;"]"),0)),"")</f>
        <v/>
      </c>
      <c r="X168" t="str">
        <f ca="1">IFERROR(INDEX(tblPunten[Punten],MATCH(tblRenners[[#This Row],[Nr]],INDIRECT("tblUitslagen["&amp;X$4&amp;"]"),0)),"")</f>
        <v/>
      </c>
      <c r="Y168" t="str">
        <f ca="1">IFERROR(INDEX(tblPunten[Punten],MATCH(tblRenners[[#This Row],[Nr]],INDIRECT("tblUitslagen["&amp;Y$4&amp;"]"),0)),"")</f>
        <v/>
      </c>
      <c r="Z168" t="str">
        <f ca="1">IFERROR(INDEX(tblPunten[Punten],MATCH(tblRenners[[#This Row],[Nr]],INDIRECT("tblUitslagen["&amp;Z$4&amp;"]"),0)),"")</f>
        <v/>
      </c>
      <c r="AA168" t="str">
        <f ca="1">IFERROR(INDEX(tblPunten[Punten],MATCH(tblRenners[[#This Row],[Nr]],INDIRECT("tblUitslagen["&amp;AA$4&amp;"]"),0)),"")</f>
        <v/>
      </c>
      <c r="AB168" t="str">
        <f ca="1">IFERROR(INDEX(tblPunten[Punten],MATCH(tblRenners[[#This Row],[Nr]],INDIRECT("tblUitslagen["&amp;AB$4&amp;"]"),0)),"")</f>
        <v/>
      </c>
    </row>
    <row r="169" spans="2:28" x14ac:dyDescent="0.3">
      <c r="B169" t="str">
        <f>INDEX(tblTeams[Naam],MATCH(FLOOR(tblRenners[[#This Row],[Nr]],10),tblTeams[Nr],0))</f>
        <v>NTT Pro Cycling</v>
      </c>
      <c r="C169">
        <v>198</v>
      </c>
      <c r="D169" t="str">
        <f>INDEX(tblTeams[Naam],MATCH(tblRenners[[#This Row],[Nr]],tblTeams[Nr],0))</f>
        <v>Maximilian Walscheid</v>
      </c>
      <c r="E169" t="str">
        <f>INDEX(tblTeams[Land],MATCH(tblRenners[[#This Row],[Nr]],tblTeams[Nr],0))</f>
        <v>Duitsland</v>
      </c>
      <c r="F169" s="9">
        <f ca="1">SUM(tblRenners[[#This Row],[Etap1]:[Etap21]])</f>
        <v>0</v>
      </c>
      <c r="G169">
        <f ca="1">_xlfn.RANK.EQ(tblRenners[[#This Row],[TotaalPunten]],tblRenners[TotaalPunten])</f>
        <v>27</v>
      </c>
      <c r="H169" t="str">
        <f ca="1">IFERROR(INDEX(tblPunten[Punten],MATCH(tblRenners[[#This Row],[Nr]],INDIRECT("tblUitslagen["&amp;H$4&amp;"]"),0)),"")</f>
        <v/>
      </c>
      <c r="I169" t="str">
        <f ca="1">IFERROR(INDEX(tblPunten[Punten],MATCH(tblRenners[[#This Row],[Nr]],INDIRECT("tblUitslagen["&amp;I$4&amp;"]"),0)),"")</f>
        <v/>
      </c>
      <c r="J169" t="str">
        <f ca="1">IFERROR(INDEX(tblPunten[Punten],MATCH(tblRenners[[#This Row],[Nr]],INDIRECT("tblUitslagen["&amp;J$4&amp;"]"),0)),"")</f>
        <v/>
      </c>
      <c r="K169" t="str">
        <f ca="1">IFERROR(INDEX(tblPunten[Punten],MATCH(tblRenners[[#This Row],[Nr]],INDIRECT("tblUitslagen["&amp;K$4&amp;"]"),0)),"")</f>
        <v/>
      </c>
      <c r="L169" t="str">
        <f ca="1">IFERROR(INDEX(tblPunten[Punten],MATCH(tblRenners[[#This Row],[Nr]],INDIRECT("tblUitslagen["&amp;L$4&amp;"]"),0)),"")</f>
        <v/>
      </c>
      <c r="M169" t="str">
        <f ca="1">IFERROR(INDEX(tblPunten[Punten],MATCH(tblRenners[[#This Row],[Nr]],INDIRECT("tblUitslagen["&amp;M$4&amp;"]"),0)),"")</f>
        <v/>
      </c>
      <c r="N169" t="str">
        <f ca="1">IFERROR(INDEX(tblPunten[Punten],MATCH(tblRenners[[#This Row],[Nr]],INDIRECT("tblUitslagen["&amp;N$4&amp;"]"),0)),"")</f>
        <v/>
      </c>
      <c r="O169" t="str">
        <f ca="1">IFERROR(INDEX(tblPunten[Punten],MATCH(tblRenners[[#This Row],[Nr]],INDIRECT("tblUitslagen["&amp;O$4&amp;"]"),0)),"")</f>
        <v/>
      </c>
      <c r="P169" t="str">
        <f ca="1">IFERROR(INDEX(tblPunten[Punten],MATCH(tblRenners[[#This Row],[Nr]],INDIRECT("tblUitslagen["&amp;P$4&amp;"]"),0)),"")</f>
        <v/>
      </c>
      <c r="Q169" t="str">
        <f ca="1">IFERROR(INDEX(tblPunten[Punten],MATCH(tblRenners[[#This Row],[Nr]],INDIRECT("tblUitslagen["&amp;Q$4&amp;"]"),0)),"")</f>
        <v/>
      </c>
      <c r="R169" t="str">
        <f ca="1">IFERROR(INDEX(tblPunten[Punten],MATCH(tblRenners[[#This Row],[Nr]],INDIRECT("tblUitslagen["&amp;R$4&amp;"]"),0)),"")</f>
        <v/>
      </c>
      <c r="S169" t="str">
        <f ca="1">IFERROR(INDEX(tblPunten[Punten],MATCH(tblRenners[[#This Row],[Nr]],INDIRECT("tblUitslagen["&amp;S$4&amp;"]"),0)),"")</f>
        <v/>
      </c>
      <c r="T169" t="str">
        <f ca="1">IFERROR(INDEX(tblPunten[Punten],MATCH(tblRenners[[#This Row],[Nr]],INDIRECT("tblUitslagen["&amp;T$4&amp;"]"),0)),"")</f>
        <v/>
      </c>
      <c r="U169" t="str">
        <f ca="1">IFERROR(INDEX(tblPunten[Punten],MATCH(tblRenners[[#This Row],[Nr]],INDIRECT("tblUitslagen["&amp;U$4&amp;"]"),0)),"")</f>
        <v/>
      </c>
      <c r="V169" t="str">
        <f ca="1">IFERROR(INDEX(tblPunten[Punten],MATCH(tblRenners[[#This Row],[Nr]],INDIRECT("tblUitslagen["&amp;V$4&amp;"]"),0)),"")</f>
        <v/>
      </c>
      <c r="W169" t="str">
        <f ca="1">IFERROR(INDEX(tblPunten[Punten],MATCH(tblRenners[[#This Row],[Nr]],INDIRECT("tblUitslagen["&amp;W$4&amp;"]"),0)),"")</f>
        <v/>
      </c>
      <c r="X169" t="str">
        <f ca="1">IFERROR(INDEX(tblPunten[Punten],MATCH(tblRenners[[#This Row],[Nr]],INDIRECT("tblUitslagen["&amp;X$4&amp;"]"),0)),"")</f>
        <v/>
      </c>
      <c r="Y169" t="str">
        <f ca="1">IFERROR(INDEX(tblPunten[Punten],MATCH(tblRenners[[#This Row],[Nr]],INDIRECT("tblUitslagen["&amp;Y$4&amp;"]"),0)),"")</f>
        <v/>
      </c>
      <c r="Z169" t="str">
        <f ca="1">IFERROR(INDEX(tblPunten[Punten],MATCH(tblRenners[[#This Row],[Nr]],INDIRECT("tblUitslagen["&amp;Z$4&amp;"]"),0)),"")</f>
        <v/>
      </c>
      <c r="AA169" t="str">
        <f ca="1">IFERROR(INDEX(tblPunten[Punten],MATCH(tblRenners[[#This Row],[Nr]],INDIRECT("tblUitslagen["&amp;AA$4&amp;"]"),0)),"")</f>
        <v/>
      </c>
      <c r="AB169" t="str">
        <f ca="1">IFERROR(INDEX(tblPunten[Punten],MATCH(tblRenners[[#This Row],[Nr]],INDIRECT("tblUitslagen["&amp;AB$4&amp;"]"),0)),"")</f>
        <v/>
      </c>
    </row>
    <row r="170" spans="2:28" x14ac:dyDescent="0.3">
      <c r="B170" t="str">
        <f>INDEX(tblTeams[Naam],MATCH(FLOOR(tblRenners[[#This Row],[Nr]],10),tblTeams[Nr],0))</f>
        <v>Team Sunweb</v>
      </c>
      <c r="C170">
        <v>201</v>
      </c>
      <c r="D170" t="str">
        <f>INDEX(tblTeams[Naam],MATCH(tblRenners[[#This Row],[Nr]],tblTeams[Nr],0))</f>
        <v>Tiesj Benoot</v>
      </c>
      <c r="E170" t="str">
        <f>INDEX(tblTeams[Land],MATCH(tblRenners[[#This Row],[Nr]],tblTeams[Nr],0))</f>
        <v>België</v>
      </c>
      <c r="F170" s="9">
        <f ca="1">SUM(tblRenners[[#This Row],[Etap1]:[Etap21]])</f>
        <v>0</v>
      </c>
      <c r="G170">
        <f ca="1">_xlfn.RANK.EQ(tblRenners[[#This Row],[TotaalPunten]],tblRenners[TotaalPunten])</f>
        <v>27</v>
      </c>
      <c r="H170" t="str">
        <f ca="1">IFERROR(INDEX(tblPunten[Punten],MATCH(tblRenners[[#This Row],[Nr]],INDIRECT("tblUitslagen["&amp;H$4&amp;"]"),0)),"")</f>
        <v/>
      </c>
      <c r="I170" t="str">
        <f ca="1">IFERROR(INDEX(tblPunten[Punten],MATCH(tblRenners[[#This Row],[Nr]],INDIRECT("tblUitslagen["&amp;I$4&amp;"]"),0)),"")</f>
        <v/>
      </c>
      <c r="J170" t="str">
        <f ca="1">IFERROR(INDEX(tblPunten[Punten],MATCH(tblRenners[[#This Row],[Nr]],INDIRECT("tblUitslagen["&amp;J$4&amp;"]"),0)),"")</f>
        <v/>
      </c>
      <c r="K170" t="str">
        <f ca="1">IFERROR(INDEX(tblPunten[Punten],MATCH(tblRenners[[#This Row],[Nr]],INDIRECT("tblUitslagen["&amp;K$4&amp;"]"),0)),"")</f>
        <v/>
      </c>
      <c r="L170" t="str">
        <f ca="1">IFERROR(INDEX(tblPunten[Punten],MATCH(tblRenners[[#This Row],[Nr]],INDIRECT("tblUitslagen["&amp;L$4&amp;"]"),0)),"")</f>
        <v/>
      </c>
      <c r="M170" t="str">
        <f ca="1">IFERROR(INDEX(tblPunten[Punten],MATCH(tblRenners[[#This Row],[Nr]],INDIRECT("tblUitslagen["&amp;M$4&amp;"]"),0)),"")</f>
        <v/>
      </c>
      <c r="N170" t="str">
        <f ca="1">IFERROR(INDEX(tblPunten[Punten],MATCH(tblRenners[[#This Row],[Nr]],INDIRECT("tblUitslagen["&amp;N$4&amp;"]"),0)),"")</f>
        <v/>
      </c>
      <c r="O170" t="str">
        <f ca="1">IFERROR(INDEX(tblPunten[Punten],MATCH(tblRenners[[#This Row],[Nr]],INDIRECT("tblUitslagen["&amp;O$4&amp;"]"),0)),"")</f>
        <v/>
      </c>
      <c r="P170" t="str">
        <f ca="1">IFERROR(INDEX(tblPunten[Punten],MATCH(tblRenners[[#This Row],[Nr]],INDIRECT("tblUitslagen["&amp;P$4&amp;"]"),0)),"")</f>
        <v/>
      </c>
      <c r="Q170" t="str">
        <f ca="1">IFERROR(INDEX(tblPunten[Punten],MATCH(tblRenners[[#This Row],[Nr]],INDIRECT("tblUitslagen["&amp;Q$4&amp;"]"),0)),"")</f>
        <v/>
      </c>
      <c r="R170" t="str">
        <f ca="1">IFERROR(INDEX(tblPunten[Punten],MATCH(tblRenners[[#This Row],[Nr]],INDIRECT("tblUitslagen["&amp;R$4&amp;"]"),0)),"")</f>
        <v/>
      </c>
      <c r="S170" t="str">
        <f ca="1">IFERROR(INDEX(tblPunten[Punten],MATCH(tblRenners[[#This Row],[Nr]],INDIRECT("tblUitslagen["&amp;S$4&amp;"]"),0)),"")</f>
        <v/>
      </c>
      <c r="T170" t="str">
        <f ca="1">IFERROR(INDEX(tblPunten[Punten],MATCH(tblRenners[[#This Row],[Nr]],INDIRECT("tblUitslagen["&amp;T$4&amp;"]"),0)),"")</f>
        <v/>
      </c>
      <c r="U170" t="str">
        <f ca="1">IFERROR(INDEX(tblPunten[Punten],MATCH(tblRenners[[#This Row],[Nr]],INDIRECT("tblUitslagen["&amp;U$4&amp;"]"),0)),"")</f>
        <v/>
      </c>
      <c r="V170" t="str">
        <f ca="1">IFERROR(INDEX(tblPunten[Punten],MATCH(tblRenners[[#This Row],[Nr]],INDIRECT("tblUitslagen["&amp;V$4&amp;"]"),0)),"")</f>
        <v/>
      </c>
      <c r="W170" t="str">
        <f ca="1">IFERROR(INDEX(tblPunten[Punten],MATCH(tblRenners[[#This Row],[Nr]],INDIRECT("tblUitslagen["&amp;W$4&amp;"]"),0)),"")</f>
        <v/>
      </c>
      <c r="X170" t="str">
        <f ca="1">IFERROR(INDEX(tblPunten[Punten],MATCH(tblRenners[[#This Row],[Nr]],INDIRECT("tblUitslagen["&amp;X$4&amp;"]"),0)),"")</f>
        <v/>
      </c>
      <c r="Y170" t="str">
        <f ca="1">IFERROR(INDEX(tblPunten[Punten],MATCH(tblRenners[[#This Row],[Nr]],INDIRECT("tblUitslagen["&amp;Y$4&amp;"]"),0)),"")</f>
        <v/>
      </c>
      <c r="Z170" t="str">
        <f ca="1">IFERROR(INDEX(tblPunten[Punten],MATCH(tblRenners[[#This Row],[Nr]],INDIRECT("tblUitslagen["&amp;Z$4&amp;"]"),0)),"")</f>
        <v/>
      </c>
      <c r="AA170" t="str">
        <f ca="1">IFERROR(INDEX(tblPunten[Punten],MATCH(tblRenners[[#This Row],[Nr]],INDIRECT("tblUitslagen["&amp;AA$4&amp;"]"),0)),"")</f>
        <v/>
      </c>
      <c r="AB170" t="str">
        <f ca="1">IFERROR(INDEX(tblPunten[Punten],MATCH(tblRenners[[#This Row],[Nr]],INDIRECT("tblUitslagen["&amp;AB$4&amp;"]"),0)),"")</f>
        <v/>
      </c>
    </row>
    <row r="171" spans="2:28" x14ac:dyDescent="0.3">
      <c r="B171" t="str">
        <f>INDEX(tblTeams[Naam],MATCH(FLOOR(tblRenners[[#This Row],[Nr]],10),tblTeams[Nr],0))</f>
        <v>Team Sunweb</v>
      </c>
      <c r="C171">
        <v>202</v>
      </c>
      <c r="D171" t="str">
        <f>INDEX(tblTeams[Naam],MATCH(tblRenners[[#This Row],[Nr]],tblTeams[Nr],0))</f>
        <v>Nikias Arndt</v>
      </c>
      <c r="E171" t="str">
        <f>INDEX(tblTeams[Land],MATCH(tblRenners[[#This Row],[Nr]],tblTeams[Nr],0))</f>
        <v>Duitsland</v>
      </c>
      <c r="F171" s="9">
        <f ca="1">SUM(tblRenners[[#This Row],[Etap1]:[Etap21]])</f>
        <v>0</v>
      </c>
      <c r="G171">
        <f ca="1">_xlfn.RANK.EQ(tblRenners[[#This Row],[TotaalPunten]],tblRenners[TotaalPunten])</f>
        <v>27</v>
      </c>
      <c r="H171" t="str">
        <f ca="1">IFERROR(INDEX(tblPunten[Punten],MATCH(tblRenners[[#This Row],[Nr]],INDIRECT("tblUitslagen["&amp;H$4&amp;"]"),0)),"")</f>
        <v/>
      </c>
      <c r="I171" t="str">
        <f ca="1">IFERROR(INDEX(tblPunten[Punten],MATCH(tblRenners[[#This Row],[Nr]],INDIRECT("tblUitslagen["&amp;I$4&amp;"]"),0)),"")</f>
        <v/>
      </c>
      <c r="J171" t="str">
        <f ca="1">IFERROR(INDEX(tblPunten[Punten],MATCH(tblRenners[[#This Row],[Nr]],INDIRECT("tblUitslagen["&amp;J$4&amp;"]"),0)),"")</f>
        <v/>
      </c>
      <c r="K171" t="str">
        <f ca="1">IFERROR(INDEX(tblPunten[Punten],MATCH(tblRenners[[#This Row],[Nr]],INDIRECT("tblUitslagen["&amp;K$4&amp;"]"),0)),"")</f>
        <v/>
      </c>
      <c r="L171" t="str">
        <f ca="1">IFERROR(INDEX(tblPunten[Punten],MATCH(tblRenners[[#This Row],[Nr]],INDIRECT("tblUitslagen["&amp;L$4&amp;"]"),0)),"")</f>
        <v/>
      </c>
      <c r="M171" t="str">
        <f ca="1">IFERROR(INDEX(tblPunten[Punten],MATCH(tblRenners[[#This Row],[Nr]],INDIRECT("tblUitslagen["&amp;M$4&amp;"]"),0)),"")</f>
        <v/>
      </c>
      <c r="N171" t="str">
        <f ca="1">IFERROR(INDEX(tblPunten[Punten],MATCH(tblRenners[[#This Row],[Nr]],INDIRECT("tblUitslagen["&amp;N$4&amp;"]"),0)),"")</f>
        <v/>
      </c>
      <c r="O171" t="str">
        <f ca="1">IFERROR(INDEX(tblPunten[Punten],MATCH(tblRenners[[#This Row],[Nr]],INDIRECT("tblUitslagen["&amp;O$4&amp;"]"),0)),"")</f>
        <v/>
      </c>
      <c r="P171" t="str">
        <f ca="1">IFERROR(INDEX(tblPunten[Punten],MATCH(tblRenners[[#This Row],[Nr]],INDIRECT("tblUitslagen["&amp;P$4&amp;"]"),0)),"")</f>
        <v/>
      </c>
      <c r="Q171" t="str">
        <f ca="1">IFERROR(INDEX(tblPunten[Punten],MATCH(tblRenners[[#This Row],[Nr]],INDIRECT("tblUitslagen["&amp;Q$4&amp;"]"),0)),"")</f>
        <v/>
      </c>
      <c r="R171" t="str">
        <f ca="1">IFERROR(INDEX(tblPunten[Punten],MATCH(tblRenners[[#This Row],[Nr]],INDIRECT("tblUitslagen["&amp;R$4&amp;"]"),0)),"")</f>
        <v/>
      </c>
      <c r="S171" t="str">
        <f ca="1">IFERROR(INDEX(tblPunten[Punten],MATCH(tblRenners[[#This Row],[Nr]],INDIRECT("tblUitslagen["&amp;S$4&amp;"]"),0)),"")</f>
        <v/>
      </c>
      <c r="T171" t="str">
        <f ca="1">IFERROR(INDEX(tblPunten[Punten],MATCH(tblRenners[[#This Row],[Nr]],INDIRECT("tblUitslagen["&amp;T$4&amp;"]"),0)),"")</f>
        <v/>
      </c>
      <c r="U171" t="str">
        <f ca="1">IFERROR(INDEX(tblPunten[Punten],MATCH(tblRenners[[#This Row],[Nr]],INDIRECT("tblUitslagen["&amp;U$4&amp;"]"),0)),"")</f>
        <v/>
      </c>
      <c r="V171" t="str">
        <f ca="1">IFERROR(INDEX(tblPunten[Punten],MATCH(tblRenners[[#This Row],[Nr]],INDIRECT("tblUitslagen["&amp;V$4&amp;"]"),0)),"")</f>
        <v/>
      </c>
      <c r="W171" t="str">
        <f ca="1">IFERROR(INDEX(tblPunten[Punten],MATCH(tblRenners[[#This Row],[Nr]],INDIRECT("tblUitslagen["&amp;W$4&amp;"]"),0)),"")</f>
        <v/>
      </c>
      <c r="X171" t="str">
        <f ca="1">IFERROR(INDEX(tblPunten[Punten],MATCH(tblRenners[[#This Row],[Nr]],INDIRECT("tblUitslagen["&amp;X$4&amp;"]"),0)),"")</f>
        <v/>
      </c>
      <c r="Y171" t="str">
        <f ca="1">IFERROR(INDEX(tblPunten[Punten],MATCH(tblRenners[[#This Row],[Nr]],INDIRECT("tblUitslagen["&amp;Y$4&amp;"]"),0)),"")</f>
        <v/>
      </c>
      <c r="Z171" t="str">
        <f ca="1">IFERROR(INDEX(tblPunten[Punten],MATCH(tblRenners[[#This Row],[Nr]],INDIRECT("tblUitslagen["&amp;Z$4&amp;"]"),0)),"")</f>
        <v/>
      </c>
      <c r="AA171" t="str">
        <f ca="1">IFERROR(INDEX(tblPunten[Punten],MATCH(tblRenners[[#This Row],[Nr]],INDIRECT("tblUitslagen["&amp;AA$4&amp;"]"),0)),"")</f>
        <v/>
      </c>
      <c r="AB171" t="str">
        <f ca="1">IFERROR(INDEX(tblPunten[Punten],MATCH(tblRenners[[#This Row],[Nr]],INDIRECT("tblUitslagen["&amp;AB$4&amp;"]"),0)),"")</f>
        <v/>
      </c>
    </row>
    <row r="172" spans="2:28" x14ac:dyDescent="0.3">
      <c r="B172" t="str">
        <f>INDEX(tblTeams[Naam],MATCH(FLOOR(tblRenners[[#This Row],[Nr]],10),tblTeams[Nr],0))</f>
        <v>Team Sunweb</v>
      </c>
      <c r="C172">
        <v>205</v>
      </c>
      <c r="D172" t="str">
        <f>INDEX(tblTeams[Naam],MATCH(tblRenners[[#This Row],[Nr]],tblTeams[Nr],0))</f>
        <v>Søren Kragh Andersen</v>
      </c>
      <c r="E172" t="str">
        <f>INDEX(tblTeams[Land],MATCH(tblRenners[[#This Row],[Nr]],tblTeams[Nr],0))</f>
        <v>Denemarken</v>
      </c>
      <c r="F172" s="9">
        <f ca="1">SUM(tblRenners[[#This Row],[Etap1]:[Etap21]])</f>
        <v>0</v>
      </c>
      <c r="G172">
        <f ca="1">_xlfn.RANK.EQ(tblRenners[[#This Row],[TotaalPunten]],tblRenners[TotaalPunten])</f>
        <v>27</v>
      </c>
      <c r="H172" t="str">
        <f ca="1">IFERROR(INDEX(tblPunten[Punten],MATCH(tblRenners[[#This Row],[Nr]],INDIRECT("tblUitslagen["&amp;H$4&amp;"]"),0)),"")</f>
        <v/>
      </c>
      <c r="I172" t="str">
        <f ca="1">IFERROR(INDEX(tblPunten[Punten],MATCH(tblRenners[[#This Row],[Nr]],INDIRECT("tblUitslagen["&amp;I$4&amp;"]"),0)),"")</f>
        <v/>
      </c>
      <c r="J172" t="str">
        <f ca="1">IFERROR(INDEX(tblPunten[Punten],MATCH(tblRenners[[#This Row],[Nr]],INDIRECT("tblUitslagen["&amp;J$4&amp;"]"),0)),"")</f>
        <v/>
      </c>
      <c r="K172" t="str">
        <f ca="1">IFERROR(INDEX(tblPunten[Punten],MATCH(tblRenners[[#This Row],[Nr]],INDIRECT("tblUitslagen["&amp;K$4&amp;"]"),0)),"")</f>
        <v/>
      </c>
      <c r="L172" t="str">
        <f ca="1">IFERROR(INDEX(tblPunten[Punten],MATCH(tblRenners[[#This Row],[Nr]],INDIRECT("tblUitslagen["&amp;L$4&amp;"]"),0)),"")</f>
        <v/>
      </c>
      <c r="M172" t="str">
        <f ca="1">IFERROR(INDEX(tblPunten[Punten],MATCH(tblRenners[[#This Row],[Nr]],INDIRECT("tblUitslagen["&amp;M$4&amp;"]"),0)),"")</f>
        <v/>
      </c>
      <c r="N172" t="str">
        <f ca="1">IFERROR(INDEX(tblPunten[Punten],MATCH(tblRenners[[#This Row],[Nr]],INDIRECT("tblUitslagen["&amp;N$4&amp;"]"),0)),"")</f>
        <v/>
      </c>
      <c r="O172" t="str">
        <f ca="1">IFERROR(INDEX(tblPunten[Punten],MATCH(tblRenners[[#This Row],[Nr]],INDIRECT("tblUitslagen["&amp;O$4&amp;"]"),0)),"")</f>
        <v/>
      </c>
      <c r="P172" t="str">
        <f ca="1">IFERROR(INDEX(tblPunten[Punten],MATCH(tblRenners[[#This Row],[Nr]],INDIRECT("tblUitslagen["&amp;P$4&amp;"]"),0)),"")</f>
        <v/>
      </c>
      <c r="Q172" t="str">
        <f ca="1">IFERROR(INDEX(tblPunten[Punten],MATCH(tblRenners[[#This Row],[Nr]],INDIRECT("tblUitslagen["&amp;Q$4&amp;"]"),0)),"")</f>
        <v/>
      </c>
      <c r="R172" t="str">
        <f ca="1">IFERROR(INDEX(tblPunten[Punten],MATCH(tblRenners[[#This Row],[Nr]],INDIRECT("tblUitslagen["&amp;R$4&amp;"]"),0)),"")</f>
        <v/>
      </c>
      <c r="S172" t="str">
        <f ca="1">IFERROR(INDEX(tblPunten[Punten],MATCH(tblRenners[[#This Row],[Nr]],INDIRECT("tblUitslagen["&amp;S$4&amp;"]"),0)),"")</f>
        <v/>
      </c>
      <c r="T172" t="str">
        <f ca="1">IFERROR(INDEX(tblPunten[Punten],MATCH(tblRenners[[#This Row],[Nr]],INDIRECT("tblUitslagen["&amp;T$4&amp;"]"),0)),"")</f>
        <v/>
      </c>
      <c r="U172" t="str">
        <f ca="1">IFERROR(INDEX(tblPunten[Punten],MATCH(tblRenners[[#This Row],[Nr]],INDIRECT("tblUitslagen["&amp;U$4&amp;"]"),0)),"")</f>
        <v/>
      </c>
      <c r="V172" t="str">
        <f ca="1">IFERROR(INDEX(tblPunten[Punten],MATCH(tblRenners[[#This Row],[Nr]],INDIRECT("tblUitslagen["&amp;V$4&amp;"]"),0)),"")</f>
        <v/>
      </c>
      <c r="W172" t="str">
        <f ca="1">IFERROR(INDEX(tblPunten[Punten],MATCH(tblRenners[[#This Row],[Nr]],INDIRECT("tblUitslagen["&amp;W$4&amp;"]"),0)),"")</f>
        <v/>
      </c>
      <c r="X172" t="str">
        <f ca="1">IFERROR(INDEX(tblPunten[Punten],MATCH(tblRenners[[#This Row],[Nr]],INDIRECT("tblUitslagen["&amp;X$4&amp;"]"),0)),"")</f>
        <v/>
      </c>
      <c r="Y172" t="str">
        <f ca="1">IFERROR(INDEX(tblPunten[Punten],MATCH(tblRenners[[#This Row],[Nr]],INDIRECT("tblUitslagen["&amp;Y$4&amp;"]"),0)),"")</f>
        <v/>
      </c>
      <c r="Z172" t="str">
        <f ca="1">IFERROR(INDEX(tblPunten[Punten],MATCH(tblRenners[[#This Row],[Nr]],INDIRECT("tblUitslagen["&amp;Z$4&amp;"]"),0)),"")</f>
        <v/>
      </c>
      <c r="AA172" t="str">
        <f ca="1">IFERROR(INDEX(tblPunten[Punten],MATCH(tblRenners[[#This Row],[Nr]],INDIRECT("tblUitslagen["&amp;AA$4&amp;"]"),0)),"")</f>
        <v/>
      </c>
      <c r="AB172" t="str">
        <f ca="1">IFERROR(INDEX(tblPunten[Punten],MATCH(tblRenners[[#This Row],[Nr]],INDIRECT("tblUitslagen["&amp;AB$4&amp;"]"),0)),"")</f>
        <v/>
      </c>
    </row>
    <row r="173" spans="2:28" x14ac:dyDescent="0.3">
      <c r="B173" t="str">
        <f>INDEX(tblTeams[Naam],MATCH(FLOOR(tblRenners[[#This Row],[Nr]],10),tblTeams[Nr],0))</f>
        <v>Team Sunweb</v>
      </c>
      <c r="C173">
        <v>206</v>
      </c>
      <c r="D173" t="str">
        <f>INDEX(tblTeams[Naam],MATCH(tblRenners[[#This Row],[Nr]],tblTeams[Nr],0))</f>
        <v>Joris Nieuwenhuis</v>
      </c>
      <c r="E173" t="str">
        <f>INDEX(tblTeams[Land],MATCH(tblRenners[[#This Row],[Nr]],tblTeams[Nr],0))</f>
        <v>Nederland</v>
      </c>
      <c r="F173" s="9">
        <f ca="1">SUM(tblRenners[[#This Row],[Etap1]:[Etap21]])</f>
        <v>0</v>
      </c>
      <c r="G173">
        <f ca="1">_xlfn.RANK.EQ(tblRenners[[#This Row],[TotaalPunten]],tblRenners[TotaalPunten])</f>
        <v>27</v>
      </c>
      <c r="H173" t="str">
        <f ca="1">IFERROR(INDEX(tblPunten[Punten],MATCH(tblRenners[[#This Row],[Nr]],INDIRECT("tblUitslagen["&amp;H$4&amp;"]"),0)),"")</f>
        <v/>
      </c>
      <c r="I173" t="str">
        <f ca="1">IFERROR(INDEX(tblPunten[Punten],MATCH(tblRenners[[#This Row],[Nr]],INDIRECT("tblUitslagen["&amp;I$4&amp;"]"),0)),"")</f>
        <v/>
      </c>
      <c r="J173" t="str">
        <f ca="1">IFERROR(INDEX(tblPunten[Punten],MATCH(tblRenners[[#This Row],[Nr]],INDIRECT("tblUitslagen["&amp;J$4&amp;"]"),0)),"")</f>
        <v/>
      </c>
      <c r="K173" t="str">
        <f ca="1">IFERROR(INDEX(tblPunten[Punten],MATCH(tblRenners[[#This Row],[Nr]],INDIRECT("tblUitslagen["&amp;K$4&amp;"]"),0)),"")</f>
        <v/>
      </c>
      <c r="L173" t="str">
        <f ca="1">IFERROR(INDEX(tblPunten[Punten],MATCH(tblRenners[[#This Row],[Nr]],INDIRECT("tblUitslagen["&amp;L$4&amp;"]"),0)),"")</f>
        <v/>
      </c>
      <c r="M173" t="str">
        <f ca="1">IFERROR(INDEX(tblPunten[Punten],MATCH(tblRenners[[#This Row],[Nr]],INDIRECT("tblUitslagen["&amp;M$4&amp;"]"),0)),"")</f>
        <v/>
      </c>
      <c r="N173" t="str">
        <f ca="1">IFERROR(INDEX(tblPunten[Punten],MATCH(tblRenners[[#This Row],[Nr]],INDIRECT("tblUitslagen["&amp;N$4&amp;"]"),0)),"")</f>
        <v/>
      </c>
      <c r="O173" t="str">
        <f ca="1">IFERROR(INDEX(tblPunten[Punten],MATCH(tblRenners[[#This Row],[Nr]],INDIRECT("tblUitslagen["&amp;O$4&amp;"]"),0)),"")</f>
        <v/>
      </c>
      <c r="P173" t="str">
        <f ca="1">IFERROR(INDEX(tblPunten[Punten],MATCH(tblRenners[[#This Row],[Nr]],INDIRECT("tblUitslagen["&amp;P$4&amp;"]"),0)),"")</f>
        <v/>
      </c>
      <c r="Q173" t="str">
        <f ca="1">IFERROR(INDEX(tblPunten[Punten],MATCH(tblRenners[[#This Row],[Nr]],INDIRECT("tblUitslagen["&amp;Q$4&amp;"]"),0)),"")</f>
        <v/>
      </c>
      <c r="R173" t="str">
        <f ca="1">IFERROR(INDEX(tblPunten[Punten],MATCH(tblRenners[[#This Row],[Nr]],INDIRECT("tblUitslagen["&amp;R$4&amp;"]"),0)),"")</f>
        <v/>
      </c>
      <c r="S173" t="str">
        <f ca="1">IFERROR(INDEX(tblPunten[Punten],MATCH(tblRenners[[#This Row],[Nr]],INDIRECT("tblUitslagen["&amp;S$4&amp;"]"),0)),"")</f>
        <v/>
      </c>
      <c r="T173" t="str">
        <f ca="1">IFERROR(INDEX(tblPunten[Punten],MATCH(tblRenners[[#This Row],[Nr]],INDIRECT("tblUitslagen["&amp;T$4&amp;"]"),0)),"")</f>
        <v/>
      </c>
      <c r="U173" t="str">
        <f ca="1">IFERROR(INDEX(tblPunten[Punten],MATCH(tblRenners[[#This Row],[Nr]],INDIRECT("tblUitslagen["&amp;U$4&amp;"]"),0)),"")</f>
        <v/>
      </c>
      <c r="V173" t="str">
        <f ca="1">IFERROR(INDEX(tblPunten[Punten],MATCH(tblRenners[[#This Row],[Nr]],INDIRECT("tblUitslagen["&amp;V$4&amp;"]"),0)),"")</f>
        <v/>
      </c>
      <c r="W173" t="str">
        <f ca="1">IFERROR(INDEX(tblPunten[Punten],MATCH(tblRenners[[#This Row],[Nr]],INDIRECT("tblUitslagen["&amp;W$4&amp;"]"),0)),"")</f>
        <v/>
      </c>
      <c r="X173" t="str">
        <f ca="1">IFERROR(INDEX(tblPunten[Punten],MATCH(tblRenners[[#This Row],[Nr]],INDIRECT("tblUitslagen["&amp;X$4&amp;"]"),0)),"")</f>
        <v/>
      </c>
      <c r="Y173" t="str">
        <f ca="1">IFERROR(INDEX(tblPunten[Punten],MATCH(tblRenners[[#This Row],[Nr]],INDIRECT("tblUitslagen["&amp;Y$4&amp;"]"),0)),"")</f>
        <v/>
      </c>
      <c r="Z173" t="str">
        <f ca="1">IFERROR(INDEX(tblPunten[Punten],MATCH(tblRenners[[#This Row],[Nr]],INDIRECT("tblUitslagen["&amp;Z$4&amp;"]"),0)),"")</f>
        <v/>
      </c>
      <c r="AA173" t="str">
        <f ca="1">IFERROR(INDEX(tblPunten[Punten],MATCH(tblRenners[[#This Row],[Nr]],INDIRECT("tblUitslagen["&amp;AA$4&amp;"]"),0)),"")</f>
        <v/>
      </c>
      <c r="AB173" t="str">
        <f ca="1">IFERROR(INDEX(tblPunten[Punten],MATCH(tblRenners[[#This Row],[Nr]],INDIRECT("tblUitslagen["&amp;AB$4&amp;"]"),0)),"")</f>
        <v/>
      </c>
    </row>
    <row r="174" spans="2:28" x14ac:dyDescent="0.3">
      <c r="B174" t="str">
        <f>INDEX(tblTeams[Naam],MATCH(FLOOR(tblRenners[[#This Row],[Nr]],10),tblTeams[Nr],0))</f>
        <v>Team Sunweb</v>
      </c>
      <c r="C174">
        <v>207</v>
      </c>
      <c r="D174" t="str">
        <f>INDEX(tblTeams[Naam],MATCH(tblRenners[[#This Row],[Nr]],tblTeams[Nr],0))</f>
        <v>Casper Pedersen</v>
      </c>
      <c r="E174" t="str">
        <f>INDEX(tblTeams[Land],MATCH(tblRenners[[#This Row],[Nr]],tblTeams[Nr],0))</f>
        <v>Denemarken</v>
      </c>
      <c r="F174" s="9">
        <f ca="1">SUM(tblRenners[[#This Row],[Etap1]:[Etap21]])</f>
        <v>0</v>
      </c>
      <c r="G174">
        <f ca="1">_xlfn.RANK.EQ(tblRenners[[#This Row],[TotaalPunten]],tblRenners[TotaalPunten])</f>
        <v>27</v>
      </c>
      <c r="H174" t="str">
        <f ca="1">IFERROR(INDEX(tblPunten[Punten],MATCH(tblRenners[[#This Row],[Nr]],INDIRECT("tblUitslagen["&amp;H$4&amp;"]"),0)),"")</f>
        <v/>
      </c>
      <c r="I174" t="str">
        <f ca="1">IFERROR(INDEX(tblPunten[Punten],MATCH(tblRenners[[#This Row],[Nr]],INDIRECT("tblUitslagen["&amp;I$4&amp;"]"),0)),"")</f>
        <v/>
      </c>
      <c r="J174" t="str">
        <f ca="1">IFERROR(INDEX(tblPunten[Punten],MATCH(tblRenners[[#This Row],[Nr]],INDIRECT("tblUitslagen["&amp;J$4&amp;"]"),0)),"")</f>
        <v/>
      </c>
      <c r="K174" t="str">
        <f ca="1">IFERROR(INDEX(tblPunten[Punten],MATCH(tblRenners[[#This Row],[Nr]],INDIRECT("tblUitslagen["&amp;K$4&amp;"]"),0)),"")</f>
        <v/>
      </c>
      <c r="L174" t="str">
        <f ca="1">IFERROR(INDEX(tblPunten[Punten],MATCH(tblRenners[[#This Row],[Nr]],INDIRECT("tblUitslagen["&amp;L$4&amp;"]"),0)),"")</f>
        <v/>
      </c>
      <c r="M174" t="str">
        <f ca="1">IFERROR(INDEX(tblPunten[Punten],MATCH(tblRenners[[#This Row],[Nr]],INDIRECT("tblUitslagen["&amp;M$4&amp;"]"),0)),"")</f>
        <v/>
      </c>
      <c r="N174" t="str">
        <f ca="1">IFERROR(INDEX(tblPunten[Punten],MATCH(tblRenners[[#This Row],[Nr]],INDIRECT("tblUitslagen["&amp;N$4&amp;"]"),0)),"")</f>
        <v/>
      </c>
      <c r="O174" t="str">
        <f ca="1">IFERROR(INDEX(tblPunten[Punten],MATCH(tblRenners[[#This Row],[Nr]],INDIRECT("tblUitslagen["&amp;O$4&amp;"]"),0)),"")</f>
        <v/>
      </c>
      <c r="P174" t="str">
        <f ca="1">IFERROR(INDEX(tblPunten[Punten],MATCH(tblRenners[[#This Row],[Nr]],INDIRECT("tblUitslagen["&amp;P$4&amp;"]"),0)),"")</f>
        <v/>
      </c>
      <c r="Q174" t="str">
        <f ca="1">IFERROR(INDEX(tblPunten[Punten],MATCH(tblRenners[[#This Row],[Nr]],INDIRECT("tblUitslagen["&amp;Q$4&amp;"]"),0)),"")</f>
        <v/>
      </c>
      <c r="R174" t="str">
        <f ca="1">IFERROR(INDEX(tblPunten[Punten],MATCH(tblRenners[[#This Row],[Nr]],INDIRECT("tblUitslagen["&amp;R$4&amp;"]"),0)),"")</f>
        <v/>
      </c>
      <c r="S174" t="str">
        <f ca="1">IFERROR(INDEX(tblPunten[Punten],MATCH(tblRenners[[#This Row],[Nr]],INDIRECT("tblUitslagen["&amp;S$4&amp;"]"),0)),"")</f>
        <v/>
      </c>
      <c r="T174" t="str">
        <f ca="1">IFERROR(INDEX(tblPunten[Punten],MATCH(tblRenners[[#This Row],[Nr]],INDIRECT("tblUitslagen["&amp;T$4&amp;"]"),0)),"")</f>
        <v/>
      </c>
      <c r="U174" t="str">
        <f ca="1">IFERROR(INDEX(tblPunten[Punten],MATCH(tblRenners[[#This Row],[Nr]],INDIRECT("tblUitslagen["&amp;U$4&amp;"]"),0)),"")</f>
        <v/>
      </c>
      <c r="V174" t="str">
        <f ca="1">IFERROR(INDEX(tblPunten[Punten],MATCH(tblRenners[[#This Row],[Nr]],INDIRECT("tblUitslagen["&amp;V$4&amp;"]"),0)),"")</f>
        <v/>
      </c>
      <c r="W174" t="str">
        <f ca="1">IFERROR(INDEX(tblPunten[Punten],MATCH(tblRenners[[#This Row],[Nr]],INDIRECT("tblUitslagen["&amp;W$4&amp;"]"),0)),"")</f>
        <v/>
      </c>
      <c r="X174" t="str">
        <f ca="1">IFERROR(INDEX(tblPunten[Punten],MATCH(tblRenners[[#This Row],[Nr]],INDIRECT("tblUitslagen["&amp;X$4&amp;"]"),0)),"")</f>
        <v/>
      </c>
      <c r="Y174" t="str">
        <f ca="1">IFERROR(INDEX(tblPunten[Punten],MATCH(tblRenners[[#This Row],[Nr]],INDIRECT("tblUitslagen["&amp;Y$4&amp;"]"),0)),"")</f>
        <v/>
      </c>
      <c r="Z174" t="str">
        <f ca="1">IFERROR(INDEX(tblPunten[Punten],MATCH(tblRenners[[#This Row],[Nr]],INDIRECT("tblUitslagen["&amp;Z$4&amp;"]"),0)),"")</f>
        <v/>
      </c>
      <c r="AA174" t="str">
        <f ca="1">IFERROR(INDEX(tblPunten[Punten],MATCH(tblRenners[[#This Row],[Nr]],INDIRECT("tblUitslagen["&amp;AA$4&amp;"]"),0)),"")</f>
        <v/>
      </c>
      <c r="AB174" t="str">
        <f ca="1">IFERROR(INDEX(tblPunten[Punten],MATCH(tblRenners[[#This Row],[Nr]],INDIRECT("tblUitslagen["&amp;AB$4&amp;"]"),0)),"")</f>
        <v/>
      </c>
    </row>
    <row r="175" spans="2:28" x14ac:dyDescent="0.3">
      <c r="B175" t="str">
        <f>INDEX(tblTeams[Naam],MATCH(FLOOR(tblRenners[[#This Row],[Nr]],10),tblTeams[Nr],0))</f>
        <v>Team Sunweb</v>
      </c>
      <c r="C175">
        <v>208</v>
      </c>
      <c r="D175" t="str">
        <f>INDEX(tblTeams[Naam],MATCH(tblRenners[[#This Row],[Nr]],tblTeams[Nr],0))</f>
        <v>Nicholas Roche</v>
      </c>
      <c r="E175" t="str">
        <f>INDEX(tblTeams[Land],MATCH(tblRenners[[#This Row],[Nr]],tblTeams[Nr],0))</f>
        <v>Ierland</v>
      </c>
      <c r="F175" s="9">
        <f ca="1">SUM(tblRenners[[#This Row],[Etap1]:[Etap21]])</f>
        <v>0</v>
      </c>
      <c r="G175">
        <f ca="1">_xlfn.RANK.EQ(tblRenners[[#This Row],[TotaalPunten]],tblRenners[TotaalPunten])</f>
        <v>27</v>
      </c>
      <c r="H175" t="str">
        <f ca="1">IFERROR(INDEX(tblPunten[Punten],MATCH(tblRenners[[#This Row],[Nr]],INDIRECT("tblUitslagen["&amp;H$4&amp;"]"),0)),"")</f>
        <v/>
      </c>
      <c r="I175" t="str">
        <f ca="1">IFERROR(INDEX(tblPunten[Punten],MATCH(tblRenners[[#This Row],[Nr]],INDIRECT("tblUitslagen["&amp;I$4&amp;"]"),0)),"")</f>
        <v/>
      </c>
      <c r="J175" t="str">
        <f ca="1">IFERROR(INDEX(tblPunten[Punten],MATCH(tblRenners[[#This Row],[Nr]],INDIRECT("tblUitslagen["&amp;J$4&amp;"]"),0)),"")</f>
        <v/>
      </c>
      <c r="K175" t="str">
        <f ca="1">IFERROR(INDEX(tblPunten[Punten],MATCH(tblRenners[[#This Row],[Nr]],INDIRECT("tblUitslagen["&amp;K$4&amp;"]"),0)),"")</f>
        <v/>
      </c>
      <c r="L175" t="str">
        <f ca="1">IFERROR(INDEX(tblPunten[Punten],MATCH(tblRenners[[#This Row],[Nr]],INDIRECT("tblUitslagen["&amp;L$4&amp;"]"),0)),"")</f>
        <v/>
      </c>
      <c r="M175" t="str">
        <f ca="1">IFERROR(INDEX(tblPunten[Punten],MATCH(tblRenners[[#This Row],[Nr]],INDIRECT("tblUitslagen["&amp;M$4&amp;"]"),0)),"")</f>
        <v/>
      </c>
      <c r="N175" t="str">
        <f ca="1">IFERROR(INDEX(tblPunten[Punten],MATCH(tblRenners[[#This Row],[Nr]],INDIRECT("tblUitslagen["&amp;N$4&amp;"]"),0)),"")</f>
        <v/>
      </c>
      <c r="O175" t="str">
        <f ca="1">IFERROR(INDEX(tblPunten[Punten],MATCH(tblRenners[[#This Row],[Nr]],INDIRECT("tblUitslagen["&amp;O$4&amp;"]"),0)),"")</f>
        <v/>
      </c>
      <c r="P175" t="str">
        <f ca="1">IFERROR(INDEX(tblPunten[Punten],MATCH(tblRenners[[#This Row],[Nr]],INDIRECT("tblUitslagen["&amp;P$4&amp;"]"),0)),"")</f>
        <v/>
      </c>
      <c r="Q175" t="str">
        <f ca="1">IFERROR(INDEX(tblPunten[Punten],MATCH(tblRenners[[#This Row],[Nr]],INDIRECT("tblUitslagen["&amp;Q$4&amp;"]"),0)),"")</f>
        <v/>
      </c>
      <c r="R175" t="str">
        <f ca="1">IFERROR(INDEX(tblPunten[Punten],MATCH(tblRenners[[#This Row],[Nr]],INDIRECT("tblUitslagen["&amp;R$4&amp;"]"),0)),"")</f>
        <v/>
      </c>
      <c r="S175" t="str">
        <f ca="1">IFERROR(INDEX(tblPunten[Punten],MATCH(tblRenners[[#This Row],[Nr]],INDIRECT("tblUitslagen["&amp;S$4&amp;"]"),0)),"")</f>
        <v/>
      </c>
      <c r="T175" t="str">
        <f ca="1">IFERROR(INDEX(tblPunten[Punten],MATCH(tblRenners[[#This Row],[Nr]],INDIRECT("tblUitslagen["&amp;T$4&amp;"]"),0)),"")</f>
        <v/>
      </c>
      <c r="U175" t="str">
        <f ca="1">IFERROR(INDEX(tblPunten[Punten],MATCH(tblRenners[[#This Row],[Nr]],INDIRECT("tblUitslagen["&amp;U$4&amp;"]"),0)),"")</f>
        <v/>
      </c>
      <c r="V175" t="str">
        <f ca="1">IFERROR(INDEX(tblPunten[Punten],MATCH(tblRenners[[#This Row],[Nr]],INDIRECT("tblUitslagen["&amp;V$4&amp;"]"),0)),"")</f>
        <v/>
      </c>
      <c r="W175" t="str">
        <f ca="1">IFERROR(INDEX(tblPunten[Punten],MATCH(tblRenners[[#This Row],[Nr]],INDIRECT("tblUitslagen["&amp;W$4&amp;"]"),0)),"")</f>
        <v/>
      </c>
      <c r="X175" t="str">
        <f ca="1">IFERROR(INDEX(tblPunten[Punten],MATCH(tblRenners[[#This Row],[Nr]],INDIRECT("tblUitslagen["&amp;X$4&amp;"]"),0)),"")</f>
        <v/>
      </c>
      <c r="Y175" t="str">
        <f ca="1">IFERROR(INDEX(tblPunten[Punten],MATCH(tblRenners[[#This Row],[Nr]],INDIRECT("tblUitslagen["&amp;Y$4&amp;"]"),0)),"")</f>
        <v/>
      </c>
      <c r="Z175" t="str">
        <f ca="1">IFERROR(INDEX(tblPunten[Punten],MATCH(tblRenners[[#This Row],[Nr]],INDIRECT("tblUitslagen["&amp;Z$4&amp;"]"),0)),"")</f>
        <v/>
      </c>
      <c r="AA175" t="str">
        <f ca="1">IFERROR(INDEX(tblPunten[Punten],MATCH(tblRenners[[#This Row],[Nr]],INDIRECT("tblUitslagen["&amp;AA$4&amp;"]"),0)),"")</f>
        <v/>
      </c>
      <c r="AB175" t="str">
        <f ca="1">IFERROR(INDEX(tblPunten[Punten],MATCH(tblRenners[[#This Row],[Nr]],INDIRECT("tblUitslagen["&amp;AB$4&amp;"]"),0)),"")</f>
        <v/>
      </c>
    </row>
    <row r="176" spans="2:28" x14ac:dyDescent="0.3">
      <c r="B176" t="str">
        <f>INDEX(tblTeams[Naam],MATCH(FLOOR(tblRenners[[#This Row],[Nr]],10),tblTeams[Nr],0))</f>
        <v>B&amp;B Hotels-Vital Concept</v>
      </c>
      <c r="C176">
        <v>212</v>
      </c>
      <c r="D176" t="str">
        <f>INDEX(tblTeams[Naam],MATCH(tblRenners[[#This Row],[Nr]],tblTeams[Nr],0))</f>
        <v>Cyril Barthe</v>
      </c>
      <c r="E176" t="str">
        <f>INDEX(tblTeams[Land],MATCH(tblRenners[[#This Row],[Nr]],tblTeams[Nr],0))</f>
        <v>Frankrijk</v>
      </c>
      <c r="F176" s="9">
        <f ca="1">SUM(tblRenners[[#This Row],[Etap1]:[Etap21]])</f>
        <v>0</v>
      </c>
      <c r="G176">
        <f ca="1">_xlfn.RANK.EQ(tblRenners[[#This Row],[TotaalPunten]],tblRenners[TotaalPunten])</f>
        <v>27</v>
      </c>
      <c r="H176" t="str">
        <f ca="1">IFERROR(INDEX(tblPunten[Punten],MATCH(tblRenners[[#This Row],[Nr]],INDIRECT("tblUitslagen["&amp;H$4&amp;"]"),0)),"")</f>
        <v/>
      </c>
      <c r="I176" t="str">
        <f ca="1">IFERROR(INDEX(tblPunten[Punten],MATCH(tblRenners[[#This Row],[Nr]],INDIRECT("tblUitslagen["&amp;I$4&amp;"]"),0)),"")</f>
        <v/>
      </c>
      <c r="J176" t="str">
        <f ca="1">IFERROR(INDEX(tblPunten[Punten],MATCH(tblRenners[[#This Row],[Nr]],INDIRECT("tblUitslagen["&amp;J$4&amp;"]"),0)),"")</f>
        <v/>
      </c>
      <c r="K176" t="str">
        <f ca="1">IFERROR(INDEX(tblPunten[Punten],MATCH(tblRenners[[#This Row],[Nr]],INDIRECT("tblUitslagen["&amp;K$4&amp;"]"),0)),"")</f>
        <v/>
      </c>
      <c r="L176" t="str">
        <f ca="1">IFERROR(INDEX(tblPunten[Punten],MATCH(tblRenners[[#This Row],[Nr]],INDIRECT("tblUitslagen["&amp;L$4&amp;"]"),0)),"")</f>
        <v/>
      </c>
      <c r="M176" t="str">
        <f ca="1">IFERROR(INDEX(tblPunten[Punten],MATCH(tblRenners[[#This Row],[Nr]],INDIRECT("tblUitslagen["&amp;M$4&amp;"]"),0)),"")</f>
        <v/>
      </c>
      <c r="N176" t="str">
        <f ca="1">IFERROR(INDEX(tblPunten[Punten],MATCH(tblRenners[[#This Row],[Nr]],INDIRECT("tblUitslagen["&amp;N$4&amp;"]"),0)),"")</f>
        <v/>
      </c>
      <c r="O176" t="str">
        <f ca="1">IFERROR(INDEX(tblPunten[Punten],MATCH(tblRenners[[#This Row],[Nr]],INDIRECT("tblUitslagen["&amp;O$4&amp;"]"),0)),"")</f>
        <v/>
      </c>
      <c r="P176" t="str">
        <f ca="1">IFERROR(INDEX(tblPunten[Punten],MATCH(tblRenners[[#This Row],[Nr]],INDIRECT("tblUitslagen["&amp;P$4&amp;"]"),0)),"")</f>
        <v/>
      </c>
      <c r="Q176" t="str">
        <f ca="1">IFERROR(INDEX(tblPunten[Punten],MATCH(tblRenners[[#This Row],[Nr]],INDIRECT("tblUitslagen["&amp;Q$4&amp;"]"),0)),"")</f>
        <v/>
      </c>
      <c r="R176" t="str">
        <f ca="1">IFERROR(INDEX(tblPunten[Punten],MATCH(tblRenners[[#This Row],[Nr]],INDIRECT("tblUitslagen["&amp;R$4&amp;"]"),0)),"")</f>
        <v/>
      </c>
      <c r="S176" t="str">
        <f ca="1">IFERROR(INDEX(tblPunten[Punten],MATCH(tblRenners[[#This Row],[Nr]],INDIRECT("tblUitslagen["&amp;S$4&amp;"]"),0)),"")</f>
        <v/>
      </c>
      <c r="T176" t="str">
        <f ca="1">IFERROR(INDEX(tblPunten[Punten],MATCH(tblRenners[[#This Row],[Nr]],INDIRECT("tblUitslagen["&amp;T$4&amp;"]"),0)),"")</f>
        <v/>
      </c>
      <c r="U176" t="str">
        <f ca="1">IFERROR(INDEX(tblPunten[Punten],MATCH(tblRenners[[#This Row],[Nr]],INDIRECT("tblUitslagen["&amp;U$4&amp;"]"),0)),"")</f>
        <v/>
      </c>
      <c r="V176" t="str">
        <f ca="1">IFERROR(INDEX(tblPunten[Punten],MATCH(tblRenners[[#This Row],[Nr]],INDIRECT("tblUitslagen["&amp;V$4&amp;"]"),0)),"")</f>
        <v/>
      </c>
      <c r="W176" t="str">
        <f ca="1">IFERROR(INDEX(tblPunten[Punten],MATCH(tblRenners[[#This Row],[Nr]],INDIRECT("tblUitslagen["&amp;W$4&amp;"]"),0)),"")</f>
        <v/>
      </c>
      <c r="X176" t="str">
        <f ca="1">IFERROR(INDEX(tblPunten[Punten],MATCH(tblRenners[[#This Row],[Nr]],INDIRECT("tblUitslagen["&amp;X$4&amp;"]"),0)),"")</f>
        <v/>
      </c>
      <c r="Y176" t="str">
        <f ca="1">IFERROR(INDEX(tblPunten[Punten],MATCH(tblRenners[[#This Row],[Nr]],INDIRECT("tblUitslagen["&amp;Y$4&amp;"]"),0)),"")</f>
        <v/>
      </c>
      <c r="Z176" t="str">
        <f ca="1">IFERROR(INDEX(tblPunten[Punten],MATCH(tblRenners[[#This Row],[Nr]],INDIRECT("tblUitslagen["&amp;Z$4&amp;"]"),0)),"")</f>
        <v/>
      </c>
      <c r="AA176" t="str">
        <f ca="1">IFERROR(INDEX(tblPunten[Punten],MATCH(tblRenners[[#This Row],[Nr]],INDIRECT("tblUitslagen["&amp;AA$4&amp;"]"),0)),"")</f>
        <v/>
      </c>
      <c r="AB176" t="str">
        <f ca="1">IFERROR(INDEX(tblPunten[Punten],MATCH(tblRenners[[#This Row],[Nr]],INDIRECT("tblUitslagen["&amp;AB$4&amp;"]"),0)),"")</f>
        <v/>
      </c>
    </row>
    <row r="177" spans="2:28" x14ac:dyDescent="0.3">
      <c r="B177" t="str">
        <f>INDEX(tblTeams[Naam],MATCH(FLOOR(tblRenners[[#This Row],[Nr]],10),tblTeams[Nr],0))</f>
        <v>B&amp;B Hotels-Vital Concept</v>
      </c>
      <c r="C177">
        <v>213</v>
      </c>
      <c r="D177" t="str">
        <f>INDEX(tblTeams[Naam],MATCH(tblRenners[[#This Row],[Nr]],tblTeams[Nr],0))</f>
        <v>Maxime Chevalier</v>
      </c>
      <c r="E177" t="str">
        <f>INDEX(tblTeams[Land],MATCH(tblRenners[[#This Row],[Nr]],tblTeams[Nr],0))</f>
        <v>Frankrijk</v>
      </c>
      <c r="F177" s="9">
        <f ca="1">SUM(tblRenners[[#This Row],[Etap1]:[Etap21]])</f>
        <v>0</v>
      </c>
      <c r="G177">
        <f ca="1">_xlfn.RANK.EQ(tblRenners[[#This Row],[TotaalPunten]],tblRenners[TotaalPunten])</f>
        <v>27</v>
      </c>
      <c r="H177" t="str">
        <f ca="1">IFERROR(INDEX(tblPunten[Punten],MATCH(tblRenners[[#This Row],[Nr]],INDIRECT("tblUitslagen["&amp;H$4&amp;"]"),0)),"")</f>
        <v/>
      </c>
      <c r="I177" t="str">
        <f ca="1">IFERROR(INDEX(tblPunten[Punten],MATCH(tblRenners[[#This Row],[Nr]],INDIRECT("tblUitslagen["&amp;I$4&amp;"]"),0)),"")</f>
        <v/>
      </c>
      <c r="J177" t="str">
        <f ca="1">IFERROR(INDEX(tblPunten[Punten],MATCH(tblRenners[[#This Row],[Nr]],INDIRECT("tblUitslagen["&amp;J$4&amp;"]"),0)),"")</f>
        <v/>
      </c>
      <c r="K177" t="str">
        <f ca="1">IFERROR(INDEX(tblPunten[Punten],MATCH(tblRenners[[#This Row],[Nr]],INDIRECT("tblUitslagen["&amp;K$4&amp;"]"),0)),"")</f>
        <v/>
      </c>
      <c r="L177" t="str">
        <f ca="1">IFERROR(INDEX(tblPunten[Punten],MATCH(tblRenners[[#This Row],[Nr]],INDIRECT("tblUitslagen["&amp;L$4&amp;"]"),0)),"")</f>
        <v/>
      </c>
      <c r="M177" t="str">
        <f ca="1">IFERROR(INDEX(tblPunten[Punten],MATCH(tblRenners[[#This Row],[Nr]],INDIRECT("tblUitslagen["&amp;M$4&amp;"]"),0)),"")</f>
        <v/>
      </c>
      <c r="N177" t="str">
        <f ca="1">IFERROR(INDEX(tblPunten[Punten],MATCH(tblRenners[[#This Row],[Nr]],INDIRECT("tblUitslagen["&amp;N$4&amp;"]"),0)),"")</f>
        <v/>
      </c>
      <c r="O177" t="str">
        <f ca="1">IFERROR(INDEX(tblPunten[Punten],MATCH(tblRenners[[#This Row],[Nr]],INDIRECT("tblUitslagen["&amp;O$4&amp;"]"),0)),"")</f>
        <v/>
      </c>
      <c r="P177" t="str">
        <f ca="1">IFERROR(INDEX(tblPunten[Punten],MATCH(tblRenners[[#This Row],[Nr]],INDIRECT("tblUitslagen["&amp;P$4&amp;"]"),0)),"")</f>
        <v/>
      </c>
      <c r="Q177" t="str">
        <f ca="1">IFERROR(INDEX(tblPunten[Punten],MATCH(tblRenners[[#This Row],[Nr]],INDIRECT("tblUitslagen["&amp;Q$4&amp;"]"),0)),"")</f>
        <v/>
      </c>
      <c r="R177" t="str">
        <f ca="1">IFERROR(INDEX(tblPunten[Punten],MATCH(tblRenners[[#This Row],[Nr]],INDIRECT("tblUitslagen["&amp;R$4&amp;"]"),0)),"")</f>
        <v/>
      </c>
      <c r="S177" t="str">
        <f ca="1">IFERROR(INDEX(tblPunten[Punten],MATCH(tblRenners[[#This Row],[Nr]],INDIRECT("tblUitslagen["&amp;S$4&amp;"]"),0)),"")</f>
        <v/>
      </c>
      <c r="T177" t="str">
        <f ca="1">IFERROR(INDEX(tblPunten[Punten],MATCH(tblRenners[[#This Row],[Nr]],INDIRECT("tblUitslagen["&amp;T$4&amp;"]"),0)),"")</f>
        <v/>
      </c>
      <c r="U177" t="str">
        <f ca="1">IFERROR(INDEX(tblPunten[Punten],MATCH(tblRenners[[#This Row],[Nr]],INDIRECT("tblUitslagen["&amp;U$4&amp;"]"),0)),"")</f>
        <v/>
      </c>
      <c r="V177" t="str">
        <f ca="1">IFERROR(INDEX(tblPunten[Punten],MATCH(tblRenners[[#This Row],[Nr]],INDIRECT("tblUitslagen["&amp;V$4&amp;"]"),0)),"")</f>
        <v/>
      </c>
      <c r="W177" t="str">
        <f ca="1">IFERROR(INDEX(tblPunten[Punten],MATCH(tblRenners[[#This Row],[Nr]],INDIRECT("tblUitslagen["&amp;W$4&amp;"]"),0)),"")</f>
        <v/>
      </c>
      <c r="X177" t="str">
        <f ca="1">IFERROR(INDEX(tblPunten[Punten],MATCH(tblRenners[[#This Row],[Nr]],INDIRECT("tblUitslagen["&amp;X$4&amp;"]"),0)),"")</f>
        <v/>
      </c>
      <c r="Y177" t="str">
        <f ca="1">IFERROR(INDEX(tblPunten[Punten],MATCH(tblRenners[[#This Row],[Nr]],INDIRECT("tblUitslagen["&amp;Y$4&amp;"]"),0)),"")</f>
        <v/>
      </c>
      <c r="Z177" t="str">
        <f ca="1">IFERROR(INDEX(tblPunten[Punten],MATCH(tblRenners[[#This Row],[Nr]],INDIRECT("tblUitslagen["&amp;Z$4&amp;"]"),0)),"")</f>
        <v/>
      </c>
      <c r="AA177" t="str">
        <f ca="1">IFERROR(INDEX(tblPunten[Punten],MATCH(tblRenners[[#This Row],[Nr]],INDIRECT("tblUitslagen["&amp;AA$4&amp;"]"),0)),"")</f>
        <v/>
      </c>
      <c r="AB177" t="str">
        <f ca="1">IFERROR(INDEX(tblPunten[Punten],MATCH(tblRenners[[#This Row],[Nr]],INDIRECT("tblUitslagen["&amp;AB$4&amp;"]"),0)),"")</f>
        <v/>
      </c>
    </row>
    <row r="178" spans="2:28" x14ac:dyDescent="0.3">
      <c r="B178" t="str">
        <f>INDEX(tblTeams[Naam],MATCH(FLOOR(tblRenners[[#This Row],[Nr]],10),tblTeams[Nr],0))</f>
        <v>B&amp;B Hotels-Vital Concept</v>
      </c>
      <c r="C178">
        <v>215</v>
      </c>
      <c r="D178" t="str">
        <f>INDEX(tblTeams[Naam],MATCH(tblRenners[[#This Row],[Nr]],tblTeams[Nr],0))</f>
        <v>Jens Debusschere</v>
      </c>
      <c r="E178" t="str">
        <f>INDEX(tblTeams[Land],MATCH(tblRenners[[#This Row],[Nr]],tblTeams[Nr],0))</f>
        <v>België</v>
      </c>
      <c r="F178" s="9">
        <f ca="1">SUM(tblRenners[[#This Row],[Etap1]:[Etap21]])</f>
        <v>0</v>
      </c>
      <c r="G178">
        <f ca="1">_xlfn.RANK.EQ(tblRenners[[#This Row],[TotaalPunten]],tblRenners[TotaalPunten])</f>
        <v>27</v>
      </c>
      <c r="H178" t="str">
        <f ca="1">IFERROR(INDEX(tblPunten[Punten],MATCH(tblRenners[[#This Row],[Nr]],INDIRECT("tblUitslagen["&amp;H$4&amp;"]"),0)),"")</f>
        <v/>
      </c>
      <c r="I178" t="str">
        <f ca="1">IFERROR(INDEX(tblPunten[Punten],MATCH(tblRenners[[#This Row],[Nr]],INDIRECT("tblUitslagen["&amp;I$4&amp;"]"),0)),"")</f>
        <v/>
      </c>
      <c r="J178" t="str">
        <f ca="1">IFERROR(INDEX(tblPunten[Punten],MATCH(tblRenners[[#This Row],[Nr]],INDIRECT("tblUitslagen["&amp;J$4&amp;"]"),0)),"")</f>
        <v/>
      </c>
      <c r="K178" t="str">
        <f ca="1">IFERROR(INDEX(tblPunten[Punten],MATCH(tblRenners[[#This Row],[Nr]],INDIRECT("tblUitslagen["&amp;K$4&amp;"]"),0)),"")</f>
        <v/>
      </c>
      <c r="L178" t="str">
        <f ca="1">IFERROR(INDEX(tblPunten[Punten],MATCH(tblRenners[[#This Row],[Nr]],INDIRECT("tblUitslagen["&amp;L$4&amp;"]"),0)),"")</f>
        <v/>
      </c>
      <c r="M178" t="str">
        <f ca="1">IFERROR(INDEX(tblPunten[Punten],MATCH(tblRenners[[#This Row],[Nr]],INDIRECT("tblUitslagen["&amp;M$4&amp;"]"),0)),"")</f>
        <v/>
      </c>
      <c r="N178" t="str">
        <f ca="1">IFERROR(INDEX(tblPunten[Punten],MATCH(tblRenners[[#This Row],[Nr]],INDIRECT("tblUitslagen["&amp;N$4&amp;"]"),0)),"")</f>
        <v/>
      </c>
      <c r="O178" t="str">
        <f ca="1">IFERROR(INDEX(tblPunten[Punten],MATCH(tblRenners[[#This Row],[Nr]],INDIRECT("tblUitslagen["&amp;O$4&amp;"]"),0)),"")</f>
        <v/>
      </c>
      <c r="P178" t="str">
        <f ca="1">IFERROR(INDEX(tblPunten[Punten],MATCH(tblRenners[[#This Row],[Nr]],INDIRECT("tblUitslagen["&amp;P$4&amp;"]"),0)),"")</f>
        <v/>
      </c>
      <c r="Q178" t="str">
        <f ca="1">IFERROR(INDEX(tblPunten[Punten],MATCH(tblRenners[[#This Row],[Nr]],INDIRECT("tblUitslagen["&amp;Q$4&amp;"]"),0)),"")</f>
        <v/>
      </c>
      <c r="R178" t="str">
        <f ca="1">IFERROR(INDEX(tblPunten[Punten],MATCH(tblRenners[[#This Row],[Nr]],INDIRECT("tblUitslagen["&amp;R$4&amp;"]"),0)),"")</f>
        <v/>
      </c>
      <c r="S178" t="str">
        <f ca="1">IFERROR(INDEX(tblPunten[Punten],MATCH(tblRenners[[#This Row],[Nr]],INDIRECT("tblUitslagen["&amp;S$4&amp;"]"),0)),"")</f>
        <v/>
      </c>
      <c r="T178" t="str">
        <f ca="1">IFERROR(INDEX(tblPunten[Punten],MATCH(tblRenners[[#This Row],[Nr]],INDIRECT("tblUitslagen["&amp;T$4&amp;"]"),0)),"")</f>
        <v/>
      </c>
      <c r="U178" t="str">
        <f ca="1">IFERROR(INDEX(tblPunten[Punten],MATCH(tblRenners[[#This Row],[Nr]],INDIRECT("tblUitslagen["&amp;U$4&amp;"]"),0)),"")</f>
        <v/>
      </c>
      <c r="V178" t="str">
        <f ca="1">IFERROR(INDEX(tblPunten[Punten],MATCH(tblRenners[[#This Row],[Nr]],INDIRECT("tblUitslagen["&amp;V$4&amp;"]"),0)),"")</f>
        <v/>
      </c>
      <c r="W178" t="str">
        <f ca="1">IFERROR(INDEX(tblPunten[Punten],MATCH(tblRenners[[#This Row],[Nr]],INDIRECT("tblUitslagen["&amp;W$4&amp;"]"),0)),"")</f>
        <v/>
      </c>
      <c r="X178" t="str">
        <f ca="1">IFERROR(INDEX(tblPunten[Punten],MATCH(tblRenners[[#This Row],[Nr]],INDIRECT("tblUitslagen["&amp;X$4&amp;"]"),0)),"")</f>
        <v/>
      </c>
      <c r="Y178" t="str">
        <f ca="1">IFERROR(INDEX(tblPunten[Punten],MATCH(tblRenners[[#This Row],[Nr]],INDIRECT("tblUitslagen["&amp;Y$4&amp;"]"),0)),"")</f>
        <v/>
      </c>
      <c r="Z178" t="str">
        <f ca="1">IFERROR(INDEX(tblPunten[Punten],MATCH(tblRenners[[#This Row],[Nr]],INDIRECT("tblUitslagen["&amp;Z$4&amp;"]"),0)),"")</f>
        <v/>
      </c>
      <c r="AA178" t="str">
        <f ca="1">IFERROR(INDEX(tblPunten[Punten],MATCH(tblRenners[[#This Row],[Nr]],INDIRECT("tblUitslagen["&amp;AA$4&amp;"]"),0)),"")</f>
        <v/>
      </c>
      <c r="AB178" t="str">
        <f ca="1">IFERROR(INDEX(tblPunten[Punten],MATCH(tblRenners[[#This Row],[Nr]],INDIRECT("tblUitslagen["&amp;AB$4&amp;"]"),0)),"")</f>
        <v/>
      </c>
    </row>
    <row r="179" spans="2:28" x14ac:dyDescent="0.3">
      <c r="B179" t="str">
        <f>INDEX(tblTeams[Naam],MATCH(FLOOR(tblRenners[[#This Row],[Nr]],10),tblTeams[Nr],0))</f>
        <v>B&amp;B Hotels-Vital Concept</v>
      </c>
      <c r="C179">
        <v>216</v>
      </c>
      <c r="D179" t="str">
        <f>INDEX(tblTeams[Naam],MATCH(tblRenners[[#This Row],[Nr]],tblTeams[Nr],0))</f>
        <v>Cyril Gautier</v>
      </c>
      <c r="E179" t="str">
        <f>INDEX(tblTeams[Land],MATCH(tblRenners[[#This Row],[Nr]],tblTeams[Nr],0))</f>
        <v>Frankrijk</v>
      </c>
      <c r="F179" s="9">
        <f ca="1">SUM(tblRenners[[#This Row],[Etap1]:[Etap21]])</f>
        <v>0</v>
      </c>
      <c r="G179">
        <f ca="1">_xlfn.RANK.EQ(tblRenners[[#This Row],[TotaalPunten]],tblRenners[TotaalPunten])</f>
        <v>27</v>
      </c>
      <c r="H179" t="str">
        <f ca="1">IFERROR(INDEX(tblPunten[Punten],MATCH(tblRenners[[#This Row],[Nr]],INDIRECT("tblUitslagen["&amp;H$4&amp;"]"),0)),"")</f>
        <v/>
      </c>
      <c r="I179" t="str">
        <f ca="1">IFERROR(INDEX(tblPunten[Punten],MATCH(tblRenners[[#This Row],[Nr]],INDIRECT("tblUitslagen["&amp;I$4&amp;"]"),0)),"")</f>
        <v/>
      </c>
      <c r="J179" t="str">
        <f ca="1">IFERROR(INDEX(tblPunten[Punten],MATCH(tblRenners[[#This Row],[Nr]],INDIRECT("tblUitslagen["&amp;J$4&amp;"]"),0)),"")</f>
        <v/>
      </c>
      <c r="K179" t="str">
        <f ca="1">IFERROR(INDEX(tblPunten[Punten],MATCH(tblRenners[[#This Row],[Nr]],INDIRECT("tblUitslagen["&amp;K$4&amp;"]"),0)),"")</f>
        <v/>
      </c>
      <c r="L179" t="str">
        <f ca="1">IFERROR(INDEX(tblPunten[Punten],MATCH(tblRenners[[#This Row],[Nr]],INDIRECT("tblUitslagen["&amp;L$4&amp;"]"),0)),"")</f>
        <v/>
      </c>
      <c r="M179" t="str">
        <f ca="1">IFERROR(INDEX(tblPunten[Punten],MATCH(tblRenners[[#This Row],[Nr]],INDIRECT("tblUitslagen["&amp;M$4&amp;"]"),0)),"")</f>
        <v/>
      </c>
      <c r="N179" t="str">
        <f ca="1">IFERROR(INDEX(tblPunten[Punten],MATCH(tblRenners[[#This Row],[Nr]],INDIRECT("tblUitslagen["&amp;N$4&amp;"]"),0)),"")</f>
        <v/>
      </c>
      <c r="O179" t="str">
        <f ca="1">IFERROR(INDEX(tblPunten[Punten],MATCH(tblRenners[[#This Row],[Nr]],INDIRECT("tblUitslagen["&amp;O$4&amp;"]"),0)),"")</f>
        <v/>
      </c>
      <c r="P179" t="str">
        <f ca="1">IFERROR(INDEX(tblPunten[Punten],MATCH(tblRenners[[#This Row],[Nr]],INDIRECT("tblUitslagen["&amp;P$4&amp;"]"),0)),"")</f>
        <v/>
      </c>
      <c r="Q179" t="str">
        <f ca="1">IFERROR(INDEX(tblPunten[Punten],MATCH(tblRenners[[#This Row],[Nr]],INDIRECT("tblUitslagen["&amp;Q$4&amp;"]"),0)),"")</f>
        <v/>
      </c>
      <c r="R179" t="str">
        <f ca="1">IFERROR(INDEX(tblPunten[Punten],MATCH(tblRenners[[#This Row],[Nr]],INDIRECT("tblUitslagen["&amp;R$4&amp;"]"),0)),"")</f>
        <v/>
      </c>
      <c r="S179" t="str">
        <f ca="1">IFERROR(INDEX(tblPunten[Punten],MATCH(tblRenners[[#This Row],[Nr]],INDIRECT("tblUitslagen["&amp;S$4&amp;"]"),0)),"")</f>
        <v/>
      </c>
      <c r="T179" t="str">
        <f ca="1">IFERROR(INDEX(tblPunten[Punten],MATCH(tblRenners[[#This Row],[Nr]],INDIRECT("tblUitslagen["&amp;T$4&amp;"]"),0)),"")</f>
        <v/>
      </c>
      <c r="U179" t="str">
        <f ca="1">IFERROR(INDEX(tblPunten[Punten],MATCH(tblRenners[[#This Row],[Nr]],INDIRECT("tblUitslagen["&amp;U$4&amp;"]"),0)),"")</f>
        <v/>
      </c>
      <c r="V179" t="str">
        <f ca="1">IFERROR(INDEX(tblPunten[Punten],MATCH(tblRenners[[#This Row],[Nr]],INDIRECT("tblUitslagen["&amp;V$4&amp;"]"),0)),"")</f>
        <v/>
      </c>
      <c r="W179" t="str">
        <f ca="1">IFERROR(INDEX(tblPunten[Punten],MATCH(tblRenners[[#This Row],[Nr]],INDIRECT("tblUitslagen["&amp;W$4&amp;"]"),0)),"")</f>
        <v/>
      </c>
      <c r="X179" t="str">
        <f ca="1">IFERROR(INDEX(tblPunten[Punten],MATCH(tblRenners[[#This Row],[Nr]],INDIRECT("tblUitslagen["&amp;X$4&amp;"]"),0)),"")</f>
        <v/>
      </c>
      <c r="Y179" t="str">
        <f ca="1">IFERROR(INDEX(tblPunten[Punten],MATCH(tblRenners[[#This Row],[Nr]],INDIRECT("tblUitslagen["&amp;Y$4&amp;"]"),0)),"")</f>
        <v/>
      </c>
      <c r="Z179" t="str">
        <f ca="1">IFERROR(INDEX(tblPunten[Punten],MATCH(tblRenners[[#This Row],[Nr]],INDIRECT("tblUitslagen["&amp;Z$4&amp;"]"),0)),"")</f>
        <v/>
      </c>
      <c r="AA179" t="str">
        <f ca="1">IFERROR(INDEX(tblPunten[Punten],MATCH(tblRenners[[#This Row],[Nr]],INDIRECT("tblUitslagen["&amp;AA$4&amp;"]"),0)),"")</f>
        <v/>
      </c>
      <c r="AB179" t="str">
        <f ca="1">IFERROR(INDEX(tblPunten[Punten],MATCH(tblRenners[[#This Row],[Nr]],INDIRECT("tblUitslagen["&amp;AB$4&amp;"]"),0)),"")</f>
        <v/>
      </c>
    </row>
    <row r="180" spans="2:28" x14ac:dyDescent="0.3">
      <c r="B180" t="str">
        <f>INDEX(tblTeams[Naam],MATCH(FLOOR(tblRenners[[#This Row],[Nr]],10),tblTeams[Nr],0))</f>
        <v>B&amp;B Hotels-Vital Concept</v>
      </c>
      <c r="C180">
        <v>217</v>
      </c>
      <c r="D180" t="str">
        <f>INDEX(tblTeams[Naam],MATCH(tblRenners[[#This Row],[Nr]],tblTeams[Nr],0))</f>
        <v>Quentin Pacher</v>
      </c>
      <c r="E180" t="str">
        <f>INDEX(tblTeams[Land],MATCH(tblRenners[[#This Row],[Nr]],tblTeams[Nr],0))</f>
        <v>Frankrijk</v>
      </c>
      <c r="F180" s="9">
        <f ca="1">SUM(tblRenners[[#This Row],[Etap1]:[Etap21]])</f>
        <v>0</v>
      </c>
      <c r="G180">
        <f ca="1">_xlfn.RANK.EQ(tblRenners[[#This Row],[TotaalPunten]],tblRenners[TotaalPunten])</f>
        <v>27</v>
      </c>
      <c r="H180" t="str">
        <f ca="1">IFERROR(INDEX(tblPunten[Punten],MATCH(tblRenners[[#This Row],[Nr]],INDIRECT("tblUitslagen["&amp;H$4&amp;"]"),0)),"")</f>
        <v/>
      </c>
      <c r="I180" t="str">
        <f ca="1">IFERROR(INDEX(tblPunten[Punten],MATCH(tblRenners[[#This Row],[Nr]],INDIRECT("tblUitslagen["&amp;I$4&amp;"]"),0)),"")</f>
        <v/>
      </c>
      <c r="J180" t="str">
        <f ca="1">IFERROR(INDEX(tblPunten[Punten],MATCH(tblRenners[[#This Row],[Nr]],INDIRECT("tblUitslagen["&amp;J$4&amp;"]"),0)),"")</f>
        <v/>
      </c>
      <c r="K180" t="str">
        <f ca="1">IFERROR(INDEX(tblPunten[Punten],MATCH(tblRenners[[#This Row],[Nr]],INDIRECT("tblUitslagen["&amp;K$4&amp;"]"),0)),"")</f>
        <v/>
      </c>
      <c r="L180" t="str">
        <f ca="1">IFERROR(INDEX(tblPunten[Punten],MATCH(tblRenners[[#This Row],[Nr]],INDIRECT("tblUitslagen["&amp;L$4&amp;"]"),0)),"")</f>
        <v/>
      </c>
      <c r="M180" t="str">
        <f ca="1">IFERROR(INDEX(tblPunten[Punten],MATCH(tblRenners[[#This Row],[Nr]],INDIRECT("tblUitslagen["&amp;M$4&amp;"]"),0)),"")</f>
        <v/>
      </c>
      <c r="N180" t="str">
        <f ca="1">IFERROR(INDEX(tblPunten[Punten],MATCH(tblRenners[[#This Row],[Nr]],INDIRECT("tblUitslagen["&amp;N$4&amp;"]"),0)),"")</f>
        <v/>
      </c>
      <c r="O180" t="str">
        <f ca="1">IFERROR(INDEX(tblPunten[Punten],MATCH(tblRenners[[#This Row],[Nr]],INDIRECT("tblUitslagen["&amp;O$4&amp;"]"),0)),"")</f>
        <v/>
      </c>
      <c r="P180" t="str">
        <f ca="1">IFERROR(INDEX(tblPunten[Punten],MATCH(tblRenners[[#This Row],[Nr]],INDIRECT("tblUitslagen["&amp;P$4&amp;"]"),0)),"")</f>
        <v/>
      </c>
      <c r="Q180" t="str">
        <f ca="1">IFERROR(INDEX(tblPunten[Punten],MATCH(tblRenners[[#This Row],[Nr]],INDIRECT("tblUitslagen["&amp;Q$4&amp;"]"),0)),"")</f>
        <v/>
      </c>
      <c r="R180" t="str">
        <f ca="1">IFERROR(INDEX(tblPunten[Punten],MATCH(tblRenners[[#This Row],[Nr]],INDIRECT("tblUitslagen["&amp;R$4&amp;"]"),0)),"")</f>
        <v/>
      </c>
      <c r="S180" t="str">
        <f ca="1">IFERROR(INDEX(tblPunten[Punten],MATCH(tblRenners[[#This Row],[Nr]],INDIRECT("tblUitslagen["&amp;S$4&amp;"]"),0)),"")</f>
        <v/>
      </c>
      <c r="T180" t="str">
        <f ca="1">IFERROR(INDEX(tblPunten[Punten],MATCH(tblRenners[[#This Row],[Nr]],INDIRECT("tblUitslagen["&amp;T$4&amp;"]"),0)),"")</f>
        <v/>
      </c>
      <c r="U180" t="str">
        <f ca="1">IFERROR(INDEX(tblPunten[Punten],MATCH(tblRenners[[#This Row],[Nr]],INDIRECT("tblUitslagen["&amp;U$4&amp;"]"),0)),"")</f>
        <v/>
      </c>
      <c r="V180" t="str">
        <f ca="1">IFERROR(INDEX(tblPunten[Punten],MATCH(tblRenners[[#This Row],[Nr]],INDIRECT("tblUitslagen["&amp;V$4&amp;"]"),0)),"")</f>
        <v/>
      </c>
      <c r="W180" t="str">
        <f ca="1">IFERROR(INDEX(tblPunten[Punten],MATCH(tblRenners[[#This Row],[Nr]],INDIRECT("tblUitslagen["&amp;W$4&amp;"]"),0)),"")</f>
        <v/>
      </c>
      <c r="X180" t="str">
        <f ca="1">IFERROR(INDEX(tblPunten[Punten],MATCH(tblRenners[[#This Row],[Nr]],INDIRECT("tblUitslagen["&amp;X$4&amp;"]"),0)),"")</f>
        <v/>
      </c>
      <c r="Y180" t="str">
        <f ca="1">IFERROR(INDEX(tblPunten[Punten],MATCH(tblRenners[[#This Row],[Nr]],INDIRECT("tblUitslagen["&amp;Y$4&amp;"]"),0)),"")</f>
        <v/>
      </c>
      <c r="Z180" t="str">
        <f ca="1">IFERROR(INDEX(tblPunten[Punten],MATCH(tblRenners[[#This Row],[Nr]],INDIRECT("tblUitslagen["&amp;Z$4&amp;"]"),0)),"")</f>
        <v/>
      </c>
      <c r="AA180" t="str">
        <f ca="1">IFERROR(INDEX(tblPunten[Punten],MATCH(tblRenners[[#This Row],[Nr]],INDIRECT("tblUitslagen["&amp;AA$4&amp;"]"),0)),"")</f>
        <v/>
      </c>
      <c r="AB180" t="str">
        <f ca="1">IFERROR(INDEX(tblPunten[Punten],MATCH(tblRenners[[#This Row],[Nr]],INDIRECT("tblUitslagen["&amp;AB$4&amp;"]"),0)),"")</f>
        <v/>
      </c>
    </row>
    <row r="181" spans="2:28" x14ac:dyDescent="0.3">
      <c r="B181" t="str">
        <f>INDEX(tblTeams[Naam],MATCH(FLOOR(tblRenners[[#This Row],[Nr]],10),tblTeams[Nr],0))</f>
        <v>B&amp;B Hotels-Vital Concept</v>
      </c>
      <c r="C181">
        <v>218</v>
      </c>
      <c r="D181" t="str">
        <f>INDEX(tblTeams[Naam],MATCH(tblRenners[[#This Row],[Nr]],tblTeams[Nr],0))</f>
        <v>Kévin Reza</v>
      </c>
      <c r="E181" t="str">
        <f>INDEX(tblTeams[Land],MATCH(tblRenners[[#This Row],[Nr]],tblTeams[Nr],0))</f>
        <v>Frankrijk</v>
      </c>
      <c r="F181" s="9">
        <f ca="1">SUM(tblRenners[[#This Row],[Etap1]:[Etap21]])</f>
        <v>0</v>
      </c>
      <c r="G181">
        <f ca="1">_xlfn.RANK.EQ(tblRenners[[#This Row],[TotaalPunten]],tblRenners[TotaalPunten])</f>
        <v>27</v>
      </c>
      <c r="H181" t="str">
        <f ca="1">IFERROR(INDEX(tblPunten[Punten],MATCH(tblRenners[[#This Row],[Nr]],INDIRECT("tblUitslagen["&amp;H$4&amp;"]"),0)),"")</f>
        <v/>
      </c>
      <c r="I181" t="str">
        <f ca="1">IFERROR(INDEX(tblPunten[Punten],MATCH(tblRenners[[#This Row],[Nr]],INDIRECT("tblUitslagen["&amp;I$4&amp;"]"),0)),"")</f>
        <v/>
      </c>
      <c r="J181" t="str">
        <f ca="1">IFERROR(INDEX(tblPunten[Punten],MATCH(tblRenners[[#This Row],[Nr]],INDIRECT("tblUitslagen["&amp;J$4&amp;"]"),0)),"")</f>
        <v/>
      </c>
      <c r="K181" t="str">
        <f ca="1">IFERROR(INDEX(tblPunten[Punten],MATCH(tblRenners[[#This Row],[Nr]],INDIRECT("tblUitslagen["&amp;K$4&amp;"]"),0)),"")</f>
        <v/>
      </c>
      <c r="L181" t="str">
        <f ca="1">IFERROR(INDEX(tblPunten[Punten],MATCH(tblRenners[[#This Row],[Nr]],INDIRECT("tblUitslagen["&amp;L$4&amp;"]"),0)),"")</f>
        <v/>
      </c>
      <c r="M181" t="str">
        <f ca="1">IFERROR(INDEX(tblPunten[Punten],MATCH(tblRenners[[#This Row],[Nr]],INDIRECT("tblUitslagen["&amp;M$4&amp;"]"),0)),"")</f>
        <v/>
      </c>
      <c r="N181" t="str">
        <f ca="1">IFERROR(INDEX(tblPunten[Punten],MATCH(tblRenners[[#This Row],[Nr]],INDIRECT("tblUitslagen["&amp;N$4&amp;"]"),0)),"")</f>
        <v/>
      </c>
      <c r="O181" t="str">
        <f ca="1">IFERROR(INDEX(tblPunten[Punten],MATCH(tblRenners[[#This Row],[Nr]],INDIRECT("tblUitslagen["&amp;O$4&amp;"]"),0)),"")</f>
        <v/>
      </c>
      <c r="P181" t="str">
        <f ca="1">IFERROR(INDEX(tblPunten[Punten],MATCH(tblRenners[[#This Row],[Nr]],INDIRECT("tblUitslagen["&amp;P$4&amp;"]"),0)),"")</f>
        <v/>
      </c>
      <c r="Q181" t="str">
        <f ca="1">IFERROR(INDEX(tblPunten[Punten],MATCH(tblRenners[[#This Row],[Nr]],INDIRECT("tblUitslagen["&amp;Q$4&amp;"]"),0)),"")</f>
        <v/>
      </c>
      <c r="R181" t="str">
        <f ca="1">IFERROR(INDEX(tblPunten[Punten],MATCH(tblRenners[[#This Row],[Nr]],INDIRECT("tblUitslagen["&amp;R$4&amp;"]"),0)),"")</f>
        <v/>
      </c>
      <c r="S181" t="str">
        <f ca="1">IFERROR(INDEX(tblPunten[Punten],MATCH(tblRenners[[#This Row],[Nr]],INDIRECT("tblUitslagen["&amp;S$4&amp;"]"),0)),"")</f>
        <v/>
      </c>
      <c r="T181" t="str">
        <f ca="1">IFERROR(INDEX(tblPunten[Punten],MATCH(tblRenners[[#This Row],[Nr]],INDIRECT("tblUitslagen["&amp;T$4&amp;"]"),0)),"")</f>
        <v/>
      </c>
      <c r="U181" t="str">
        <f ca="1">IFERROR(INDEX(tblPunten[Punten],MATCH(tblRenners[[#This Row],[Nr]],INDIRECT("tblUitslagen["&amp;U$4&amp;"]"),0)),"")</f>
        <v/>
      </c>
      <c r="V181" t="str">
        <f ca="1">IFERROR(INDEX(tblPunten[Punten],MATCH(tblRenners[[#This Row],[Nr]],INDIRECT("tblUitslagen["&amp;V$4&amp;"]"),0)),"")</f>
        <v/>
      </c>
      <c r="W181" t="str">
        <f ca="1">IFERROR(INDEX(tblPunten[Punten],MATCH(tblRenners[[#This Row],[Nr]],INDIRECT("tblUitslagen["&amp;W$4&amp;"]"),0)),"")</f>
        <v/>
      </c>
      <c r="X181" t="str">
        <f ca="1">IFERROR(INDEX(tblPunten[Punten],MATCH(tblRenners[[#This Row],[Nr]],INDIRECT("tblUitslagen["&amp;X$4&amp;"]"),0)),"")</f>
        <v/>
      </c>
      <c r="Y181" t="str">
        <f ca="1">IFERROR(INDEX(tblPunten[Punten],MATCH(tblRenners[[#This Row],[Nr]],INDIRECT("tblUitslagen["&amp;Y$4&amp;"]"),0)),"")</f>
        <v/>
      </c>
      <c r="Z181" t="str">
        <f ca="1">IFERROR(INDEX(tblPunten[Punten],MATCH(tblRenners[[#This Row],[Nr]],INDIRECT("tblUitslagen["&amp;Z$4&amp;"]"),0)),"")</f>
        <v/>
      </c>
      <c r="AA181" t="str">
        <f ca="1">IFERROR(INDEX(tblPunten[Punten],MATCH(tblRenners[[#This Row],[Nr]],INDIRECT("tblUitslagen["&amp;AA$4&amp;"]"),0)),"")</f>
        <v/>
      </c>
      <c r="AB181" t="str">
        <f ca="1">IFERROR(INDEX(tblPunten[Punten],MATCH(tblRenners[[#This Row],[Nr]],INDIRECT("tblUitslagen["&amp;AB$4&amp;"]"),0)),"")</f>
        <v/>
      </c>
    </row>
  </sheetData>
  <mergeCells count="1">
    <mergeCell ref="B2:E2"/>
  </mergeCells>
  <phoneticPr fontId="4" type="noConversion"/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92E65-685B-4A03-B9E1-36245C1E4E75}">
  <sheetPr codeName="Blad7">
    <tabColor rgb="FFFFC000"/>
  </sheetPr>
  <dimension ref="B1:AG29"/>
  <sheetViews>
    <sheetView workbookViewId="0"/>
  </sheetViews>
  <sheetFormatPr defaultColWidth="22" defaultRowHeight="14.4" x14ac:dyDescent="0.3"/>
  <cols>
    <col min="1" max="1" width="2.5546875" customWidth="1"/>
    <col min="2" max="2" width="22.109375" bestFit="1" customWidth="1"/>
    <col min="3" max="3" width="7.33203125" bestFit="1" customWidth="1"/>
    <col min="4" max="32" width="4.109375" bestFit="1" customWidth="1"/>
  </cols>
  <sheetData>
    <row r="1" spans="2:33" ht="15" thickBot="1" x14ac:dyDescent="0.35"/>
    <row r="2" spans="2:33" ht="15" thickBot="1" x14ac:dyDescent="0.35">
      <c r="B2" s="27" t="s">
        <v>301</v>
      </c>
      <c r="C2" s="29">
        <f>GETPIVOTDATA("TotaalPunten",OvzLandTeam!$B$5)/tblPunten[[#Totals],[Punten]]</f>
        <v>3</v>
      </c>
      <c r="D2" s="75" t="s">
        <v>310</v>
      </c>
      <c r="E2" s="76"/>
      <c r="F2" s="76"/>
      <c r="G2" s="76"/>
      <c r="H2" s="76"/>
      <c r="I2" s="76"/>
    </row>
    <row r="3" spans="2:33" ht="15" thickBot="1" x14ac:dyDescent="0.35">
      <c r="B3" s="37"/>
    </row>
    <row r="4" spans="2:33" ht="26.4" thickBot="1" x14ac:dyDescent="0.55000000000000004">
      <c r="B4" s="87" t="s">
        <v>351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9"/>
      <c r="AG4" s="38"/>
    </row>
    <row r="5" spans="2:33" x14ac:dyDescent="0.3">
      <c r="B5" s="8" t="s">
        <v>350</v>
      </c>
      <c r="C5" s="8" t="s">
        <v>3</v>
      </c>
      <c r="AG5" s="38"/>
    </row>
    <row r="6" spans="2:33" ht="93" x14ac:dyDescent="0.3">
      <c r="B6" s="36" t="s">
        <v>228</v>
      </c>
      <c r="C6" s="34" t="s">
        <v>18</v>
      </c>
      <c r="D6" s="34" t="s">
        <v>6</v>
      </c>
      <c r="E6" s="34" t="s">
        <v>24</v>
      </c>
      <c r="F6" s="34" t="s">
        <v>19</v>
      </c>
      <c r="G6" s="34" t="s">
        <v>33</v>
      </c>
      <c r="H6" s="34" t="s">
        <v>23</v>
      </c>
      <c r="I6" s="34" t="s">
        <v>15</v>
      </c>
      <c r="J6" s="34" t="s">
        <v>9</v>
      </c>
      <c r="K6" s="34" t="s">
        <v>31</v>
      </c>
      <c r="L6" s="34" t="s">
        <v>29</v>
      </c>
      <c r="M6" s="34" t="s">
        <v>5</v>
      </c>
      <c r="N6" s="34" t="s">
        <v>4</v>
      </c>
      <c r="O6" s="34" t="s">
        <v>20</v>
      </c>
      <c r="P6" s="34" t="s">
        <v>14</v>
      </c>
      <c r="Q6" s="34" t="s">
        <v>30</v>
      </c>
      <c r="R6" s="34" t="s">
        <v>27</v>
      </c>
      <c r="S6" s="34" t="s">
        <v>16</v>
      </c>
      <c r="T6" s="34" t="s">
        <v>13</v>
      </c>
      <c r="U6" s="34" t="s">
        <v>32</v>
      </c>
      <c r="V6" s="34" t="s">
        <v>28</v>
      </c>
      <c r="W6" s="34" t="s">
        <v>25</v>
      </c>
      <c r="X6" s="34" t="s">
        <v>17</v>
      </c>
      <c r="Y6" s="34" t="s">
        <v>10</v>
      </c>
      <c r="Z6" s="34" t="s">
        <v>227</v>
      </c>
      <c r="AA6" s="34" t="s">
        <v>12</v>
      </c>
      <c r="AB6" s="34" t="s">
        <v>26</v>
      </c>
      <c r="AC6" s="34" t="s">
        <v>8</v>
      </c>
      <c r="AD6" s="34" t="s">
        <v>22</v>
      </c>
      <c r="AE6" s="34" t="s">
        <v>21</v>
      </c>
      <c r="AF6" s="34" t="s">
        <v>300</v>
      </c>
      <c r="AG6" s="38"/>
    </row>
    <row r="7" spans="2:33" x14ac:dyDescent="0.3">
      <c r="B7" s="35" t="s">
        <v>70</v>
      </c>
      <c r="C7" s="1">
        <v>50</v>
      </c>
      <c r="D7" s="1"/>
      <c r="E7" s="1"/>
      <c r="F7" s="1">
        <v>45</v>
      </c>
      <c r="G7" s="1"/>
      <c r="H7" s="1"/>
      <c r="I7" s="1">
        <v>0</v>
      </c>
      <c r="J7" s="1"/>
      <c r="K7" s="1">
        <v>0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>
        <v>0</v>
      </c>
      <c r="AF7" s="1">
        <v>95</v>
      </c>
    </row>
    <row r="8" spans="2:33" x14ac:dyDescent="0.3">
      <c r="B8" s="35" t="s">
        <v>209</v>
      </c>
      <c r="C8" s="1"/>
      <c r="D8" s="1"/>
      <c r="E8" s="1"/>
      <c r="F8" s="1">
        <v>0</v>
      </c>
      <c r="G8" s="1"/>
      <c r="H8" s="1">
        <v>25</v>
      </c>
      <c r="I8" s="1">
        <v>0</v>
      </c>
      <c r="J8" s="1">
        <v>30</v>
      </c>
      <c r="K8" s="1">
        <v>0</v>
      </c>
      <c r="L8" s="1"/>
      <c r="M8" s="1"/>
      <c r="N8" s="1"/>
      <c r="O8" s="1"/>
      <c r="P8" s="1">
        <v>0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>
        <v>55</v>
      </c>
    </row>
    <row r="9" spans="2:33" x14ac:dyDescent="0.3">
      <c r="B9" s="35" t="s">
        <v>146</v>
      </c>
      <c r="C9" s="1"/>
      <c r="D9" s="1"/>
      <c r="E9" s="1">
        <v>50</v>
      </c>
      <c r="F9" s="1"/>
      <c r="G9" s="1">
        <v>0</v>
      </c>
      <c r="H9" s="1"/>
      <c r="I9" s="1"/>
      <c r="J9" s="1"/>
      <c r="K9" s="1"/>
      <c r="L9" s="1">
        <v>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>
        <v>0</v>
      </c>
      <c r="Y9" s="1"/>
      <c r="Z9" s="1"/>
      <c r="AA9" s="1"/>
      <c r="AB9" s="1"/>
      <c r="AC9" s="1"/>
      <c r="AD9" s="1"/>
      <c r="AE9" s="1"/>
      <c r="AF9" s="1">
        <v>53</v>
      </c>
    </row>
    <row r="10" spans="2:33" x14ac:dyDescent="0.3">
      <c r="B10" s="35" t="s">
        <v>164</v>
      </c>
      <c r="C10" s="1"/>
      <c r="D10" s="1">
        <v>50</v>
      </c>
      <c r="E10" s="1"/>
      <c r="F10" s="1"/>
      <c r="G10" s="1"/>
      <c r="H10" s="1"/>
      <c r="I10" s="1"/>
      <c r="J10" s="1"/>
      <c r="K10" s="1">
        <v>0</v>
      </c>
      <c r="L10" s="1"/>
      <c r="M10" s="1"/>
      <c r="N10" s="1"/>
      <c r="O10" s="1"/>
      <c r="P10" s="1"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>
        <v>50</v>
      </c>
    </row>
    <row r="11" spans="2:33" x14ac:dyDescent="0.3">
      <c r="B11" s="35" t="s">
        <v>119</v>
      </c>
      <c r="C11" s="1">
        <v>0</v>
      </c>
      <c r="D11" s="1">
        <v>0</v>
      </c>
      <c r="E11" s="1"/>
      <c r="F11" s="1"/>
      <c r="G11" s="1"/>
      <c r="H11" s="1">
        <v>7</v>
      </c>
      <c r="I11" s="1">
        <v>30</v>
      </c>
      <c r="J11" s="1"/>
      <c r="K11" s="1">
        <v>8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>
        <v>0</v>
      </c>
      <c r="AE11" s="1"/>
      <c r="AF11" s="1">
        <v>45</v>
      </c>
    </row>
    <row r="12" spans="2:33" x14ac:dyDescent="0.3">
      <c r="B12" s="35" t="s">
        <v>200</v>
      </c>
      <c r="C12" s="1"/>
      <c r="D12" s="1"/>
      <c r="E12" s="1">
        <v>0</v>
      </c>
      <c r="F12" s="1"/>
      <c r="G12" s="1">
        <v>25</v>
      </c>
      <c r="H12" s="1"/>
      <c r="I12" s="1">
        <v>0</v>
      </c>
      <c r="J12" s="1"/>
      <c r="K12" s="1"/>
      <c r="L12" s="1"/>
      <c r="M12" s="1"/>
      <c r="N12" s="1"/>
      <c r="O12" s="1"/>
      <c r="P12" s="1">
        <v>0</v>
      </c>
      <c r="Q12" s="1">
        <v>0</v>
      </c>
      <c r="R12" s="1"/>
      <c r="S12" s="1"/>
      <c r="T12" s="1">
        <v>0</v>
      </c>
      <c r="U12" s="1"/>
      <c r="V12" s="1"/>
      <c r="W12" s="1"/>
      <c r="X12" s="1"/>
      <c r="Y12" s="1"/>
      <c r="Z12" s="1"/>
      <c r="AA12" s="1">
        <v>0</v>
      </c>
      <c r="AB12" s="1"/>
      <c r="AC12" s="1"/>
      <c r="AD12" s="1"/>
      <c r="AE12" s="1"/>
      <c r="AF12" s="1">
        <v>25</v>
      </c>
    </row>
    <row r="13" spans="2:33" x14ac:dyDescent="0.3">
      <c r="B13" s="35" t="s">
        <v>52</v>
      </c>
      <c r="C13" s="1"/>
      <c r="D13" s="1"/>
      <c r="E13" s="1"/>
      <c r="F13" s="1"/>
      <c r="G13" s="1">
        <v>0</v>
      </c>
      <c r="H13" s="1"/>
      <c r="I13" s="1"/>
      <c r="J13" s="1"/>
      <c r="K13" s="1"/>
      <c r="L13" s="1">
        <v>20</v>
      </c>
      <c r="M13" s="1"/>
      <c r="N13" s="1"/>
      <c r="O13" s="1"/>
      <c r="P13" s="1">
        <v>2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>
        <v>0</v>
      </c>
      <c r="AB13" s="1"/>
      <c r="AC13" s="1"/>
      <c r="AD13" s="1"/>
      <c r="AE13" s="1"/>
      <c r="AF13" s="1">
        <v>22</v>
      </c>
    </row>
    <row r="14" spans="2:33" x14ac:dyDescent="0.3">
      <c r="B14" s="35" t="s">
        <v>173</v>
      </c>
      <c r="C14" s="1"/>
      <c r="D14" s="1">
        <v>0</v>
      </c>
      <c r="E14" s="1"/>
      <c r="F14" s="1"/>
      <c r="G14" s="1"/>
      <c r="H14" s="1"/>
      <c r="I14" s="1">
        <v>0</v>
      </c>
      <c r="J14" s="1"/>
      <c r="K14" s="1"/>
      <c r="L14" s="1">
        <v>0</v>
      </c>
      <c r="M14" s="1">
        <v>20</v>
      </c>
      <c r="N14" s="1">
        <v>0</v>
      </c>
      <c r="O14" s="1"/>
      <c r="P14" s="1"/>
      <c r="Q14" s="1">
        <v>0</v>
      </c>
      <c r="R14" s="1"/>
      <c r="S14" s="1"/>
      <c r="T14" s="1"/>
      <c r="U14" s="1"/>
      <c r="V14" s="1"/>
      <c r="W14" s="1"/>
      <c r="X14" s="1">
        <v>0</v>
      </c>
      <c r="Y14" s="1"/>
      <c r="Z14" s="1"/>
      <c r="AA14" s="1"/>
      <c r="AB14" s="1"/>
      <c r="AC14" s="1"/>
      <c r="AD14" s="1"/>
      <c r="AE14" s="1"/>
      <c r="AF14" s="1">
        <v>20</v>
      </c>
    </row>
    <row r="15" spans="2:33" x14ac:dyDescent="0.3">
      <c r="B15" s="35" t="s">
        <v>128</v>
      </c>
      <c r="C15" s="1"/>
      <c r="D15" s="1"/>
      <c r="E15" s="1"/>
      <c r="F15" s="1"/>
      <c r="G15" s="1">
        <v>3</v>
      </c>
      <c r="H15" s="1"/>
      <c r="I15" s="1"/>
      <c r="J15" s="1">
        <v>0</v>
      </c>
      <c r="K15" s="1">
        <v>15</v>
      </c>
      <c r="L15" s="1"/>
      <c r="M15" s="1"/>
      <c r="N15" s="1"/>
      <c r="O15" s="1"/>
      <c r="P15" s="1">
        <v>0</v>
      </c>
      <c r="Q15" s="1"/>
      <c r="R15" s="1"/>
      <c r="S15" s="1"/>
      <c r="T15" s="1">
        <v>0</v>
      </c>
      <c r="U15" s="1"/>
      <c r="V15" s="1">
        <v>0</v>
      </c>
      <c r="W15" s="1"/>
      <c r="X15" s="1"/>
      <c r="Y15" s="1"/>
      <c r="Z15" s="1"/>
      <c r="AA15" s="1"/>
      <c r="AB15" s="1"/>
      <c r="AC15" s="1"/>
      <c r="AD15" s="1"/>
      <c r="AE15" s="1"/>
      <c r="AF15" s="1">
        <v>18</v>
      </c>
    </row>
    <row r="16" spans="2:33" x14ac:dyDescent="0.3">
      <c r="B16" s="35" t="s">
        <v>182</v>
      </c>
      <c r="C16" s="1">
        <v>15</v>
      </c>
      <c r="D16" s="1"/>
      <c r="E16" s="1"/>
      <c r="F16" s="1">
        <v>0</v>
      </c>
      <c r="G16" s="1"/>
      <c r="H16" s="1"/>
      <c r="I16" s="1"/>
      <c r="J16" s="1"/>
      <c r="K16" s="1">
        <v>0</v>
      </c>
      <c r="L16" s="1"/>
      <c r="M16" s="1"/>
      <c r="N16" s="1"/>
      <c r="O16" s="1"/>
      <c r="P16" s="1">
        <v>0</v>
      </c>
      <c r="Q16" s="1"/>
      <c r="R16" s="1"/>
      <c r="S16" s="1"/>
      <c r="T16" s="1"/>
      <c r="U16" s="1">
        <v>0</v>
      </c>
      <c r="V16" s="1"/>
      <c r="W16" s="1"/>
      <c r="X16" s="1"/>
      <c r="Y16" s="1"/>
      <c r="Z16" s="1"/>
      <c r="AA16" s="1"/>
      <c r="AB16" s="1"/>
      <c r="AC16" s="1"/>
      <c r="AD16" s="1">
        <v>0</v>
      </c>
      <c r="AE16" s="1"/>
      <c r="AF16" s="1">
        <v>15</v>
      </c>
    </row>
    <row r="17" spans="2:32" x14ac:dyDescent="0.3">
      <c r="B17" s="35" t="s">
        <v>95</v>
      </c>
      <c r="C17" s="1"/>
      <c r="D17" s="1"/>
      <c r="E17" s="1"/>
      <c r="F17" s="1"/>
      <c r="G17" s="1">
        <v>1</v>
      </c>
      <c r="H17" s="1"/>
      <c r="I17" s="1"/>
      <c r="J17" s="1"/>
      <c r="K17" s="1">
        <v>0</v>
      </c>
      <c r="L17" s="1"/>
      <c r="M17" s="1">
        <v>0</v>
      </c>
      <c r="N17" s="1">
        <v>10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>
        <v>0</v>
      </c>
      <c r="AA17" s="1"/>
      <c r="AB17" s="1"/>
      <c r="AC17" s="1"/>
      <c r="AD17" s="1"/>
      <c r="AE17" s="1"/>
      <c r="AF17" s="1">
        <v>11</v>
      </c>
    </row>
    <row r="18" spans="2:32" x14ac:dyDescent="0.3">
      <c r="B18" s="35" t="s">
        <v>137</v>
      </c>
      <c r="C18" s="1">
        <v>0</v>
      </c>
      <c r="D18" s="1"/>
      <c r="E18" s="1"/>
      <c r="F18" s="1"/>
      <c r="G18" s="1">
        <v>7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>
        <v>0</v>
      </c>
      <c r="Y18" s="1"/>
      <c r="Z18" s="1"/>
      <c r="AA18" s="1"/>
      <c r="AB18" s="1"/>
      <c r="AC18" s="1"/>
      <c r="AD18" s="1"/>
      <c r="AE18" s="1"/>
      <c r="AF18" s="1">
        <v>7</v>
      </c>
    </row>
    <row r="19" spans="2:32" x14ac:dyDescent="0.3">
      <c r="B19" s="35" t="s">
        <v>155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>
        <v>0</v>
      </c>
      <c r="O19" s="1">
        <v>5</v>
      </c>
      <c r="P19" s="1"/>
      <c r="Q19" s="1"/>
      <c r="R19" s="1"/>
      <c r="S19" s="1"/>
      <c r="T19" s="1"/>
      <c r="U19" s="1"/>
      <c r="V19" s="1"/>
      <c r="W19" s="1"/>
      <c r="X19" s="1">
        <v>0</v>
      </c>
      <c r="Y19" s="1"/>
      <c r="Z19" s="1"/>
      <c r="AA19" s="1"/>
      <c r="AB19" s="1"/>
      <c r="AC19" s="1">
        <v>0</v>
      </c>
      <c r="AD19" s="1"/>
      <c r="AE19" s="1"/>
      <c r="AF19" s="1">
        <v>5</v>
      </c>
    </row>
    <row r="20" spans="2:32" x14ac:dyDescent="0.3">
      <c r="B20" s="35" t="s">
        <v>218</v>
      </c>
      <c r="C20" s="1">
        <v>5</v>
      </c>
      <c r="D20" s="1"/>
      <c r="E20" s="1"/>
      <c r="F20" s="1"/>
      <c r="G20" s="1"/>
      <c r="H20" s="1"/>
      <c r="I20" s="1"/>
      <c r="J20" s="1"/>
      <c r="K20" s="1"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>
        <v>5</v>
      </c>
    </row>
    <row r="21" spans="2:32" x14ac:dyDescent="0.3">
      <c r="B21" s="35" t="s">
        <v>191</v>
      </c>
      <c r="C21" s="1">
        <v>2</v>
      </c>
      <c r="D21" s="1"/>
      <c r="E21" s="1"/>
      <c r="F21" s="1"/>
      <c r="G21" s="1">
        <v>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>
        <v>3</v>
      </c>
    </row>
    <row r="22" spans="2:32" x14ac:dyDescent="0.3">
      <c r="B22" s="35" t="s">
        <v>87</v>
      </c>
      <c r="C22" s="1"/>
      <c r="D22" s="1"/>
      <c r="E22" s="1"/>
      <c r="F22" s="1"/>
      <c r="G22" s="1">
        <v>0</v>
      </c>
      <c r="H22" s="1">
        <v>0</v>
      </c>
      <c r="I22" s="1"/>
      <c r="J22" s="1"/>
      <c r="K22" s="28"/>
      <c r="L22" s="1"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>
        <v>0</v>
      </c>
      <c r="Y22" s="1"/>
      <c r="Z22" s="1"/>
      <c r="AA22" s="1">
        <v>0</v>
      </c>
      <c r="AB22" s="1"/>
      <c r="AC22" s="1"/>
      <c r="AD22" s="1"/>
      <c r="AE22" s="1"/>
      <c r="AF22" s="1">
        <v>0</v>
      </c>
    </row>
    <row r="23" spans="2:32" x14ac:dyDescent="0.3">
      <c r="B23" s="35" t="s">
        <v>43</v>
      </c>
      <c r="C23" s="1"/>
      <c r="D23" s="1"/>
      <c r="E23" s="1">
        <v>0</v>
      </c>
      <c r="F23" s="1"/>
      <c r="G23" s="1"/>
      <c r="H23" s="1">
        <v>0</v>
      </c>
      <c r="I23" s="1"/>
      <c r="J23" s="1"/>
      <c r="K23" s="1">
        <v>0</v>
      </c>
      <c r="L23" s="1">
        <v>0</v>
      </c>
      <c r="M23" s="1"/>
      <c r="N23" s="1"/>
      <c r="O23" s="1"/>
      <c r="P23" s="1">
        <v>0</v>
      </c>
      <c r="Q23" s="1"/>
      <c r="R23" s="1"/>
      <c r="S23" s="1"/>
      <c r="T23" s="1"/>
      <c r="U23" s="1"/>
      <c r="V23" s="1"/>
      <c r="W23" s="1">
        <v>0</v>
      </c>
      <c r="X23" s="1"/>
      <c r="Y23" s="1"/>
      <c r="Z23" s="1">
        <v>0</v>
      </c>
      <c r="AA23" s="1"/>
      <c r="AB23" s="1"/>
      <c r="AC23" s="1"/>
      <c r="AD23" s="1"/>
      <c r="AE23" s="1"/>
      <c r="AF23" s="1">
        <v>0</v>
      </c>
    </row>
    <row r="24" spans="2:32" x14ac:dyDescent="0.3">
      <c r="B24" s="35" t="s">
        <v>34</v>
      </c>
      <c r="C24" s="1"/>
      <c r="D24" s="1"/>
      <c r="E24" s="1"/>
      <c r="F24" s="1"/>
      <c r="G24" s="1"/>
      <c r="H24" s="1">
        <v>0</v>
      </c>
      <c r="I24" s="1"/>
      <c r="J24" s="1"/>
      <c r="K24" s="1"/>
      <c r="L24" s="1"/>
      <c r="M24" s="1">
        <v>0</v>
      </c>
      <c r="N24" s="1">
        <v>0</v>
      </c>
      <c r="O24" s="1"/>
      <c r="P24" s="1"/>
      <c r="Q24" s="1"/>
      <c r="R24" s="1"/>
      <c r="S24" s="1">
        <v>0</v>
      </c>
      <c r="T24" s="1"/>
      <c r="U24" s="1"/>
      <c r="V24" s="1">
        <v>0</v>
      </c>
      <c r="W24" s="1"/>
      <c r="X24" s="1">
        <v>0</v>
      </c>
      <c r="Y24" s="1">
        <v>0</v>
      </c>
      <c r="Z24" s="1"/>
      <c r="AA24" s="1"/>
      <c r="AB24" s="1">
        <v>0</v>
      </c>
      <c r="AC24" s="1"/>
      <c r="AD24" s="1"/>
      <c r="AE24" s="1"/>
      <c r="AF24" s="1">
        <v>0</v>
      </c>
    </row>
    <row r="25" spans="2:32" x14ac:dyDescent="0.3">
      <c r="B25" s="35" t="s">
        <v>104</v>
      </c>
      <c r="C25" s="1">
        <v>0</v>
      </c>
      <c r="D25" s="1"/>
      <c r="E25" s="1"/>
      <c r="F25" s="1"/>
      <c r="G25" s="1">
        <v>0</v>
      </c>
      <c r="H25" s="1"/>
      <c r="I25" s="1"/>
      <c r="J25" s="1"/>
      <c r="K25" s="1"/>
      <c r="L25" s="1"/>
      <c r="M25" s="1">
        <v>0</v>
      </c>
      <c r="N25" s="1"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>
        <v>0</v>
      </c>
    </row>
    <row r="26" spans="2:32" x14ac:dyDescent="0.3">
      <c r="B26" s="35" t="s">
        <v>112</v>
      </c>
      <c r="C26" s="1"/>
      <c r="D26" s="1"/>
      <c r="E26" s="1"/>
      <c r="F26" s="1"/>
      <c r="G26" s="1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>
        <v>0</v>
      </c>
      <c r="S26" s="1"/>
      <c r="T26" s="1"/>
      <c r="U26" s="1"/>
      <c r="V26" s="1"/>
      <c r="W26" s="1"/>
      <c r="X26" s="1">
        <v>0</v>
      </c>
      <c r="Y26" s="1"/>
      <c r="Z26" s="1"/>
      <c r="AA26" s="1"/>
      <c r="AB26" s="1"/>
      <c r="AC26" s="1"/>
      <c r="AD26" s="1"/>
      <c r="AE26" s="1"/>
      <c r="AF26" s="1">
        <v>0</v>
      </c>
    </row>
    <row r="27" spans="2:32" x14ac:dyDescent="0.3">
      <c r="B27" s="35" t="s">
        <v>61</v>
      </c>
      <c r="C27" s="1">
        <v>0</v>
      </c>
      <c r="D27" s="1"/>
      <c r="E27" s="1"/>
      <c r="F27" s="1"/>
      <c r="G27" s="1"/>
      <c r="H27" s="1"/>
      <c r="I27" s="1"/>
      <c r="J27" s="1"/>
      <c r="K27" s="1"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>
        <v>0</v>
      </c>
    </row>
    <row r="28" spans="2:32" x14ac:dyDescent="0.3">
      <c r="B28" s="35" t="s">
        <v>78</v>
      </c>
      <c r="C28" s="1">
        <v>0</v>
      </c>
      <c r="D28" s="1"/>
      <c r="E28" s="1"/>
      <c r="F28" s="1"/>
      <c r="G28" s="1"/>
      <c r="H28" s="1"/>
      <c r="I28" s="1"/>
      <c r="J28" s="1"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>
        <v>0</v>
      </c>
    </row>
    <row r="29" spans="2:32" x14ac:dyDescent="0.3">
      <c r="B29" t="s">
        <v>300</v>
      </c>
      <c r="C29" s="1">
        <v>72</v>
      </c>
      <c r="D29" s="1">
        <v>50</v>
      </c>
      <c r="E29" s="1">
        <v>50</v>
      </c>
      <c r="F29" s="1">
        <v>45</v>
      </c>
      <c r="G29" s="1">
        <v>37</v>
      </c>
      <c r="H29" s="1">
        <v>32</v>
      </c>
      <c r="I29" s="1">
        <v>30</v>
      </c>
      <c r="J29" s="1">
        <v>30</v>
      </c>
      <c r="K29" s="1">
        <v>23</v>
      </c>
      <c r="L29" s="1">
        <v>23</v>
      </c>
      <c r="M29" s="1">
        <v>20</v>
      </c>
      <c r="N29" s="1">
        <v>10</v>
      </c>
      <c r="O29" s="1">
        <v>5</v>
      </c>
      <c r="P29" s="1">
        <v>2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429</v>
      </c>
    </row>
  </sheetData>
  <mergeCells count="2">
    <mergeCell ref="B4:AF4"/>
    <mergeCell ref="D2:I2"/>
  </mergeCells>
  <conditionalFormatting sqref="C2">
    <cfRule type="expression" dxfId="1" priority="2">
      <formula>C2&lt;&gt;TRUNC(C2)</formula>
    </cfRule>
  </conditionalFormatting>
  <conditionalFormatting sqref="D2">
    <cfRule type="expression" dxfId="0" priority="1">
      <formula>C2&lt;&gt;TRUNC(C2)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AB84F-4289-4E4B-8F27-FB35F251D3FC}">
  <sheetPr codeName="Blad8">
    <tabColor rgb="FFFFC000"/>
  </sheetPr>
  <dimension ref="B3:D36"/>
  <sheetViews>
    <sheetView workbookViewId="0"/>
  </sheetViews>
  <sheetFormatPr defaultRowHeight="14.4" x14ac:dyDescent="0.3"/>
  <cols>
    <col min="1" max="1" width="2.6640625" customWidth="1"/>
    <col min="2" max="2" width="18.77734375" bestFit="1" customWidth="1"/>
    <col min="3" max="3" width="12.6640625" bestFit="1" customWidth="1"/>
    <col min="4" max="4" width="19.33203125" bestFit="1" customWidth="1"/>
  </cols>
  <sheetData>
    <row r="3" spans="2:4" x14ac:dyDescent="0.3">
      <c r="B3" s="8" t="s">
        <v>3</v>
      </c>
      <c r="C3" t="s">
        <v>367</v>
      </c>
      <c r="D3" t="s">
        <v>357</v>
      </c>
    </row>
    <row r="4" spans="2:4" x14ac:dyDescent="0.3">
      <c r="B4" t="s">
        <v>19</v>
      </c>
      <c r="C4" s="1">
        <v>3</v>
      </c>
      <c r="D4" s="40">
        <v>15</v>
      </c>
    </row>
    <row r="5" spans="2:4" x14ac:dyDescent="0.3">
      <c r="B5" t="s">
        <v>24</v>
      </c>
      <c r="C5" s="1">
        <v>4</v>
      </c>
      <c r="D5" s="40">
        <v>12.5</v>
      </c>
    </row>
    <row r="6" spans="2:4" x14ac:dyDescent="0.3">
      <c r="B6" t="s">
        <v>6</v>
      </c>
      <c r="C6" s="1">
        <v>4</v>
      </c>
      <c r="D6" s="40">
        <v>12.5</v>
      </c>
    </row>
    <row r="7" spans="2:4" x14ac:dyDescent="0.3">
      <c r="B7" t="s">
        <v>9</v>
      </c>
      <c r="C7" s="1">
        <v>4</v>
      </c>
      <c r="D7" s="40">
        <v>7.5</v>
      </c>
    </row>
    <row r="8" spans="2:4" x14ac:dyDescent="0.3">
      <c r="B8" t="s">
        <v>5</v>
      </c>
      <c r="C8" s="1">
        <v>4</v>
      </c>
      <c r="D8" s="40">
        <v>5</v>
      </c>
    </row>
    <row r="9" spans="2:4" x14ac:dyDescent="0.3">
      <c r="B9" t="s">
        <v>20</v>
      </c>
      <c r="C9" s="1">
        <v>1</v>
      </c>
      <c r="D9" s="40">
        <v>5</v>
      </c>
    </row>
    <row r="10" spans="2:4" x14ac:dyDescent="0.3">
      <c r="B10" t="s">
        <v>23</v>
      </c>
      <c r="C10" s="1">
        <v>7</v>
      </c>
      <c r="D10" s="40">
        <v>4.5714285714285712</v>
      </c>
    </row>
    <row r="11" spans="2:4" x14ac:dyDescent="0.3">
      <c r="B11" t="s">
        <v>29</v>
      </c>
      <c r="C11" s="1">
        <v>6</v>
      </c>
      <c r="D11" s="40">
        <v>3.8333333333333335</v>
      </c>
    </row>
    <row r="12" spans="2:4" x14ac:dyDescent="0.3">
      <c r="B12" t="s">
        <v>15</v>
      </c>
      <c r="C12" s="1">
        <v>8</v>
      </c>
      <c r="D12" s="40">
        <v>3.75</v>
      </c>
    </row>
    <row r="13" spans="2:4" x14ac:dyDescent="0.3">
      <c r="B13" t="s">
        <v>33</v>
      </c>
      <c r="C13" s="1">
        <v>16</v>
      </c>
      <c r="D13" s="40">
        <v>2.3125</v>
      </c>
    </row>
    <row r="14" spans="2:4" x14ac:dyDescent="0.3">
      <c r="B14" t="s">
        <v>18</v>
      </c>
      <c r="C14" s="1">
        <v>39</v>
      </c>
      <c r="D14" s="40">
        <v>1.8461538461538463</v>
      </c>
    </row>
    <row r="15" spans="2:4" x14ac:dyDescent="0.3">
      <c r="B15" t="s">
        <v>31</v>
      </c>
      <c r="C15" s="1">
        <v>17</v>
      </c>
      <c r="D15" s="40">
        <v>1.3529411764705883</v>
      </c>
    </row>
    <row r="16" spans="2:4" x14ac:dyDescent="0.3">
      <c r="B16" t="s">
        <v>4</v>
      </c>
      <c r="C16" s="1">
        <v>10</v>
      </c>
      <c r="D16" s="40">
        <v>1</v>
      </c>
    </row>
    <row r="17" spans="2:4" x14ac:dyDescent="0.3">
      <c r="B17" t="s">
        <v>14</v>
      </c>
      <c r="C17" s="1">
        <v>12</v>
      </c>
      <c r="D17" s="40">
        <v>0.16666666666666666</v>
      </c>
    </row>
    <row r="18" spans="2:4" x14ac:dyDescent="0.3">
      <c r="B18" t="s">
        <v>12</v>
      </c>
      <c r="C18" s="1">
        <v>5</v>
      </c>
      <c r="D18" s="40">
        <v>0</v>
      </c>
    </row>
    <row r="19" spans="2:4" x14ac:dyDescent="0.3">
      <c r="B19" t="s">
        <v>32</v>
      </c>
      <c r="C19" s="1">
        <v>1</v>
      </c>
      <c r="D19" s="40">
        <v>0</v>
      </c>
    </row>
    <row r="20" spans="2:4" x14ac:dyDescent="0.3">
      <c r="B20" t="s">
        <v>7</v>
      </c>
      <c r="C20" s="1">
        <v>0</v>
      </c>
      <c r="D20" s="40">
        <v>0</v>
      </c>
    </row>
    <row r="21" spans="2:4" x14ac:dyDescent="0.3">
      <c r="B21" t="s">
        <v>27</v>
      </c>
      <c r="C21" s="1">
        <v>1</v>
      </c>
      <c r="D21" s="40">
        <v>0</v>
      </c>
    </row>
    <row r="22" spans="2:4" x14ac:dyDescent="0.3">
      <c r="B22" t="s">
        <v>8</v>
      </c>
      <c r="C22" s="1">
        <v>1</v>
      </c>
      <c r="D22" s="40">
        <v>0</v>
      </c>
    </row>
    <row r="23" spans="2:4" x14ac:dyDescent="0.3">
      <c r="B23" t="s">
        <v>17</v>
      </c>
      <c r="C23" s="1">
        <v>17</v>
      </c>
      <c r="D23" s="40">
        <v>0</v>
      </c>
    </row>
    <row r="24" spans="2:4" x14ac:dyDescent="0.3">
      <c r="B24" t="s">
        <v>26</v>
      </c>
      <c r="C24" s="1">
        <v>1</v>
      </c>
      <c r="D24" s="40">
        <v>0</v>
      </c>
    </row>
    <row r="25" spans="2:4" x14ac:dyDescent="0.3">
      <c r="B25" t="s">
        <v>227</v>
      </c>
      <c r="C25" s="1">
        <v>3</v>
      </c>
      <c r="D25" s="40">
        <v>0</v>
      </c>
    </row>
    <row r="26" spans="2:4" x14ac:dyDescent="0.3">
      <c r="B26" t="s">
        <v>16</v>
      </c>
      <c r="C26" s="1">
        <v>1</v>
      </c>
      <c r="D26" s="40">
        <v>0</v>
      </c>
    </row>
    <row r="27" spans="2:4" x14ac:dyDescent="0.3">
      <c r="B27" t="s">
        <v>28</v>
      </c>
      <c r="C27" s="1">
        <v>2</v>
      </c>
      <c r="D27" s="40">
        <v>0</v>
      </c>
    </row>
    <row r="28" spans="2:4" x14ac:dyDescent="0.3">
      <c r="B28" t="s">
        <v>11</v>
      </c>
      <c r="C28" s="1">
        <v>0</v>
      </c>
      <c r="D28" s="40">
        <v>0</v>
      </c>
    </row>
    <row r="29" spans="2:4" x14ac:dyDescent="0.3">
      <c r="B29" t="s">
        <v>13</v>
      </c>
      <c r="C29" s="1">
        <v>2</v>
      </c>
      <c r="D29" s="40">
        <v>0</v>
      </c>
    </row>
    <row r="30" spans="2:4" x14ac:dyDescent="0.3">
      <c r="B30" t="s">
        <v>22</v>
      </c>
      <c r="C30" s="1">
        <v>2</v>
      </c>
      <c r="D30" s="40">
        <v>0</v>
      </c>
    </row>
    <row r="31" spans="2:4" x14ac:dyDescent="0.3">
      <c r="B31" t="s">
        <v>30</v>
      </c>
      <c r="C31" s="1">
        <v>2</v>
      </c>
      <c r="D31" s="40">
        <v>0</v>
      </c>
    </row>
    <row r="32" spans="2:4" x14ac:dyDescent="0.3">
      <c r="B32" t="s">
        <v>21</v>
      </c>
      <c r="C32" s="1">
        <v>1</v>
      </c>
      <c r="D32" s="40">
        <v>0</v>
      </c>
    </row>
    <row r="33" spans="2:4" x14ac:dyDescent="0.3">
      <c r="B33" t="s">
        <v>366</v>
      </c>
      <c r="C33" s="1">
        <v>0</v>
      </c>
      <c r="D33" s="40">
        <v>0</v>
      </c>
    </row>
    <row r="34" spans="2:4" x14ac:dyDescent="0.3">
      <c r="B34" t="s">
        <v>10</v>
      </c>
      <c r="C34" s="1">
        <v>1</v>
      </c>
      <c r="D34" s="40">
        <v>0</v>
      </c>
    </row>
    <row r="35" spans="2:4" x14ac:dyDescent="0.3">
      <c r="B35" t="s">
        <v>25</v>
      </c>
      <c r="C35" s="1">
        <v>1</v>
      </c>
      <c r="D35" s="40">
        <v>0</v>
      </c>
    </row>
    <row r="36" spans="2:4" x14ac:dyDescent="0.3">
      <c r="B36" t="s">
        <v>300</v>
      </c>
      <c r="C36" s="1">
        <v>176</v>
      </c>
      <c r="D36" s="40">
        <v>76.333023594053003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Voorblad</vt:lpstr>
      <vt:lpstr>Etappes</vt:lpstr>
      <vt:lpstr>Teams</vt:lpstr>
      <vt:lpstr>Landen</vt:lpstr>
      <vt:lpstr>Punten</vt:lpstr>
      <vt:lpstr>Uitslagen</vt:lpstr>
      <vt:lpstr>Renners</vt:lpstr>
      <vt:lpstr>OvzLandTeam</vt:lpstr>
      <vt:lpstr>OvzLand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G-Info/G. Verbruggen</dc:creator>
  <cp:lastModifiedBy>G-Info/G. Verbruggen</cp:lastModifiedBy>
  <cp:lastPrinted>2020-08-26T14:29:02Z</cp:lastPrinted>
  <dcterms:created xsi:type="dcterms:W3CDTF">2020-08-26T09:56:20Z</dcterms:created>
  <dcterms:modified xsi:type="dcterms:W3CDTF">2020-09-01T13:02:33Z</dcterms:modified>
</cp:coreProperties>
</file>